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645" windowWidth="18300" windowHeight="115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Rekapitulace!$G$25</definedName>
    <definedName name="Dodavka0">Položky!#REF!</definedName>
    <definedName name="HSV">Rekapitulace!$E$25</definedName>
    <definedName name="HSV0">Položky!#REF!</definedName>
    <definedName name="HZS">Rekapitulace!$I$25</definedName>
    <definedName name="HZS0">Položky!#REF!</definedName>
    <definedName name="JKSO">'Krycí list'!$F$4</definedName>
    <definedName name="MJ">'Krycí list'!$G$4</definedName>
    <definedName name="Mont">Rekapitulace!$H$25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list'!$A$1:$G$36</definedName>
    <definedName name="_xlnm.Print_Area" localSheetId="2">Položky!$A$1:$G$281</definedName>
    <definedName name="_xlnm.Print_Area" localSheetId="1">Rekapitulace!$A$1:$I$34</definedName>
    <definedName name="PocetMJ">'Krycí list'!$G$7</definedName>
    <definedName name="Poznamka">'Krycí list'!#REF!</definedName>
    <definedName name="Projektant">'Krycí list'!$C$7</definedName>
    <definedName name="PSV">Rekapitulace!$F$25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278" i="3"/>
  <c r="BC278" i="3"/>
  <c r="BC281" i="3" s="1"/>
  <c r="G24" i="2" s="1"/>
  <c r="BB278" i="3"/>
  <c r="BA278" i="3"/>
  <c r="G278" i="3"/>
  <c r="BD278" i="3" s="1"/>
  <c r="BE275" i="3"/>
  <c r="BC275" i="3"/>
  <c r="BB275" i="3"/>
  <c r="BA275" i="3"/>
  <c r="G275" i="3"/>
  <c r="BD275" i="3" s="1"/>
  <c r="B24" i="2"/>
  <c r="A24" i="2"/>
  <c r="BE281" i="3"/>
  <c r="I24" i="2" s="1"/>
  <c r="BB281" i="3"/>
  <c r="F24" i="2" s="1"/>
  <c r="BA281" i="3"/>
  <c r="E24" i="2" s="1"/>
  <c r="C281" i="3"/>
  <c r="BE271" i="3"/>
  <c r="BE273" i="3" s="1"/>
  <c r="I23" i="2" s="1"/>
  <c r="BD271" i="3"/>
  <c r="BB271" i="3"/>
  <c r="BA271" i="3"/>
  <c r="BA273" i="3" s="1"/>
  <c r="E23" i="2" s="1"/>
  <c r="G271" i="3"/>
  <c r="BC271" i="3" s="1"/>
  <c r="BE268" i="3"/>
  <c r="BC268" i="3"/>
  <c r="BB268" i="3"/>
  <c r="BB273" i="3" s="1"/>
  <c r="F23" i="2" s="1"/>
  <c r="BA268" i="3"/>
  <c r="G268" i="3"/>
  <c r="BD268" i="3" s="1"/>
  <c r="BD273" i="3" s="1"/>
  <c r="H23" i="2" s="1"/>
  <c r="B23" i="2"/>
  <c r="A23" i="2"/>
  <c r="G273" i="3"/>
  <c r="C273" i="3"/>
  <c r="BE265" i="3"/>
  <c r="BC265" i="3"/>
  <c r="BB265" i="3"/>
  <c r="BA265" i="3"/>
  <c r="G265" i="3"/>
  <c r="BD265" i="3" s="1"/>
  <c r="BE264" i="3"/>
  <c r="BC264" i="3"/>
  <c r="BB264" i="3"/>
  <c r="BA264" i="3"/>
  <c r="G264" i="3"/>
  <c r="BD264" i="3" s="1"/>
  <c r="BE263" i="3"/>
  <c r="BC263" i="3"/>
  <c r="BB263" i="3"/>
  <c r="BA263" i="3"/>
  <c r="G263" i="3"/>
  <c r="BD263" i="3" s="1"/>
  <c r="BE261" i="3"/>
  <c r="BE266" i="3" s="1"/>
  <c r="I22" i="2" s="1"/>
  <c r="BD261" i="3"/>
  <c r="BB261" i="3"/>
  <c r="BA261" i="3"/>
  <c r="BA266" i="3" s="1"/>
  <c r="E22" i="2" s="1"/>
  <c r="G261" i="3"/>
  <c r="G266" i="3" s="1"/>
  <c r="BE258" i="3"/>
  <c r="BD258" i="3"/>
  <c r="BC258" i="3"/>
  <c r="BB258" i="3"/>
  <c r="BB266" i="3" s="1"/>
  <c r="F22" i="2" s="1"/>
  <c r="BA258" i="3"/>
  <c r="G258" i="3"/>
  <c r="B22" i="2"/>
  <c r="A22" i="2"/>
  <c r="C266" i="3"/>
  <c r="BE255" i="3"/>
  <c r="BD255" i="3"/>
  <c r="BC255" i="3"/>
  <c r="BC256" i="3" s="1"/>
  <c r="G21" i="2" s="1"/>
  <c r="BB255" i="3"/>
  <c r="BA255" i="3"/>
  <c r="G255" i="3"/>
  <c r="BE252" i="3"/>
  <c r="BD252" i="3"/>
  <c r="BD256" i="3" s="1"/>
  <c r="H21" i="2" s="1"/>
  <c r="BC252" i="3"/>
  <c r="BA252" i="3"/>
  <c r="G252" i="3"/>
  <c r="G256" i="3" s="1"/>
  <c r="B21" i="2"/>
  <c r="A21" i="2"/>
  <c r="BE256" i="3"/>
  <c r="I21" i="2" s="1"/>
  <c r="BA256" i="3"/>
  <c r="E21" i="2" s="1"/>
  <c r="C256" i="3"/>
  <c r="BE249" i="3"/>
  <c r="BD249" i="3"/>
  <c r="BC249" i="3"/>
  <c r="BA249" i="3"/>
  <c r="G249" i="3"/>
  <c r="BB249" i="3" s="1"/>
  <c r="BE248" i="3"/>
  <c r="BD248" i="3"/>
  <c r="BC248" i="3"/>
  <c r="BB248" i="3"/>
  <c r="BA248" i="3"/>
  <c r="G248" i="3"/>
  <c r="BE247" i="3"/>
  <c r="BD247" i="3"/>
  <c r="BC247" i="3"/>
  <c r="BA247" i="3"/>
  <c r="G247" i="3"/>
  <c r="BB247" i="3" s="1"/>
  <c r="BE246" i="3"/>
  <c r="BD246" i="3"/>
  <c r="BC246" i="3"/>
  <c r="BB246" i="3"/>
  <c r="BA246" i="3"/>
  <c r="G246" i="3"/>
  <c r="BE245" i="3"/>
  <c r="BD245" i="3"/>
  <c r="BC245" i="3"/>
  <c r="BA245" i="3"/>
  <c r="G245" i="3"/>
  <c r="BB245" i="3" s="1"/>
  <c r="BE243" i="3"/>
  <c r="BD243" i="3"/>
  <c r="BC243" i="3"/>
  <c r="BB243" i="3"/>
  <c r="BA243" i="3"/>
  <c r="G243" i="3"/>
  <c r="BE241" i="3"/>
  <c r="BD241" i="3"/>
  <c r="BC241" i="3"/>
  <c r="BA241" i="3"/>
  <c r="G241" i="3"/>
  <c r="BB241" i="3" s="1"/>
  <c r="BE240" i="3"/>
  <c r="BD240" i="3"/>
  <c r="BC240" i="3"/>
  <c r="BB240" i="3"/>
  <c r="BA240" i="3"/>
  <c r="G240" i="3"/>
  <c r="BE239" i="3"/>
  <c r="BD239" i="3"/>
  <c r="BC239" i="3"/>
  <c r="BA239" i="3"/>
  <c r="G239" i="3"/>
  <c r="BB239" i="3" s="1"/>
  <c r="BE238" i="3"/>
  <c r="BD238" i="3"/>
  <c r="BC238" i="3"/>
  <c r="BB238" i="3"/>
  <c r="BA238" i="3"/>
  <c r="G238" i="3"/>
  <c r="BE236" i="3"/>
  <c r="BD236" i="3"/>
  <c r="BC236" i="3"/>
  <c r="BA236" i="3"/>
  <c r="G236" i="3"/>
  <c r="BB236" i="3" s="1"/>
  <c r="BE235" i="3"/>
  <c r="BD235" i="3"/>
  <c r="BC235" i="3"/>
  <c r="BB235" i="3"/>
  <c r="BA235" i="3"/>
  <c r="G235" i="3"/>
  <c r="BE233" i="3"/>
  <c r="BD233" i="3"/>
  <c r="BC233" i="3"/>
  <c r="BA233" i="3"/>
  <c r="G233" i="3"/>
  <c r="BB233" i="3" s="1"/>
  <c r="BE231" i="3"/>
  <c r="BD231" i="3"/>
  <c r="BC231" i="3"/>
  <c r="BB231" i="3"/>
  <c r="BA231" i="3"/>
  <c r="G231" i="3"/>
  <c r="BE230" i="3"/>
  <c r="BD230" i="3"/>
  <c r="BC230" i="3"/>
  <c r="BA230" i="3"/>
  <c r="G230" i="3"/>
  <c r="BB230" i="3" s="1"/>
  <c r="BE229" i="3"/>
  <c r="BD229" i="3"/>
  <c r="BC229" i="3"/>
  <c r="BB229" i="3"/>
  <c r="BA229" i="3"/>
  <c r="G229" i="3"/>
  <c r="BE227" i="3"/>
  <c r="BD227" i="3"/>
  <c r="BC227" i="3"/>
  <c r="BA227" i="3"/>
  <c r="G227" i="3"/>
  <c r="BB227" i="3" s="1"/>
  <c r="BE226" i="3"/>
  <c r="BD226" i="3"/>
  <c r="BC226" i="3"/>
  <c r="BB226" i="3"/>
  <c r="BA226" i="3"/>
  <c r="G226" i="3"/>
  <c r="BE225" i="3"/>
  <c r="BD225" i="3"/>
  <c r="BC225" i="3"/>
  <c r="BA225" i="3"/>
  <c r="G225" i="3"/>
  <c r="BB225" i="3" s="1"/>
  <c r="BE224" i="3"/>
  <c r="BD224" i="3"/>
  <c r="BC224" i="3"/>
  <c r="BC250" i="3" s="1"/>
  <c r="G20" i="2" s="1"/>
  <c r="BB224" i="3"/>
  <c r="BA224" i="3"/>
  <c r="G224" i="3"/>
  <c r="BE222" i="3"/>
  <c r="BD222" i="3"/>
  <c r="BD250" i="3" s="1"/>
  <c r="H20" i="2" s="1"/>
  <c r="BC222" i="3"/>
  <c r="BA222" i="3"/>
  <c r="G222" i="3"/>
  <c r="G250" i="3" s="1"/>
  <c r="B20" i="2"/>
  <c r="A20" i="2"/>
  <c r="BE250" i="3"/>
  <c r="I20" i="2" s="1"/>
  <c r="BA250" i="3"/>
  <c r="E20" i="2" s="1"/>
  <c r="C250" i="3"/>
  <c r="BE219" i="3"/>
  <c r="BD219" i="3"/>
  <c r="BC219" i="3"/>
  <c r="BB219" i="3"/>
  <c r="G219" i="3"/>
  <c r="BA219" i="3" s="1"/>
  <c r="BE218" i="3"/>
  <c r="BD218" i="3"/>
  <c r="BC218" i="3"/>
  <c r="BB218" i="3"/>
  <c r="G218" i="3"/>
  <c r="BA218" i="3" s="1"/>
  <c r="BE217" i="3"/>
  <c r="BD217" i="3"/>
  <c r="BD220" i="3" s="1"/>
  <c r="H19" i="2" s="1"/>
  <c r="BC217" i="3"/>
  <c r="BB217" i="3"/>
  <c r="G217" i="3"/>
  <c r="BA217" i="3" s="1"/>
  <c r="BA220" i="3" s="1"/>
  <c r="E19" i="2" s="1"/>
  <c r="G19" i="2"/>
  <c r="B19" i="2"/>
  <c r="A19" i="2"/>
  <c r="BE220" i="3"/>
  <c r="I19" i="2" s="1"/>
  <c r="BC220" i="3"/>
  <c r="BB220" i="3"/>
  <c r="F19" i="2" s="1"/>
  <c r="C220" i="3"/>
  <c r="BE214" i="3"/>
  <c r="BD214" i="3"/>
  <c r="BC214" i="3"/>
  <c r="BB214" i="3"/>
  <c r="BA214" i="3"/>
  <c r="G214" i="3"/>
  <c r="BE213" i="3"/>
  <c r="BD213" i="3"/>
  <c r="BC213" i="3"/>
  <c r="BB213" i="3"/>
  <c r="G213" i="3"/>
  <c r="BA213" i="3" s="1"/>
  <c r="BE211" i="3"/>
  <c r="BD211" i="3"/>
  <c r="BC211" i="3"/>
  <c r="BB211" i="3"/>
  <c r="G211" i="3"/>
  <c r="BA211" i="3" s="1"/>
  <c r="BE210" i="3"/>
  <c r="BD210" i="3"/>
  <c r="BC210" i="3"/>
  <c r="BB210" i="3"/>
  <c r="G210" i="3"/>
  <c r="BA210" i="3" s="1"/>
  <c r="BA215" i="3" s="1"/>
  <c r="E18" i="2" s="1"/>
  <c r="BE209" i="3"/>
  <c r="BD209" i="3"/>
  <c r="BD215" i="3" s="1"/>
  <c r="H18" i="2" s="1"/>
  <c r="BC209" i="3"/>
  <c r="BB209" i="3"/>
  <c r="BA209" i="3"/>
  <c r="G209" i="3"/>
  <c r="G215" i="3" s="1"/>
  <c r="G18" i="2"/>
  <c r="B18" i="2"/>
  <c r="A18" i="2"/>
  <c r="BE215" i="3"/>
  <c r="I18" i="2" s="1"/>
  <c r="BC215" i="3"/>
  <c r="BB215" i="3"/>
  <c r="F18" i="2" s="1"/>
  <c r="C215" i="3"/>
  <c r="BE205" i="3"/>
  <c r="BD205" i="3"/>
  <c r="BD207" i="3" s="1"/>
  <c r="H17" i="2" s="1"/>
  <c r="BC205" i="3"/>
  <c r="BB205" i="3"/>
  <c r="BA205" i="3"/>
  <c r="G205" i="3"/>
  <c r="G207" i="3" s="1"/>
  <c r="G17" i="2"/>
  <c r="B17" i="2"/>
  <c r="A17" i="2"/>
  <c r="BE207" i="3"/>
  <c r="I17" i="2" s="1"/>
  <c r="BC207" i="3"/>
  <c r="BB207" i="3"/>
  <c r="F17" i="2" s="1"/>
  <c r="BA207" i="3"/>
  <c r="E17" i="2" s="1"/>
  <c r="C207" i="3"/>
  <c r="BE201" i="3"/>
  <c r="BD201" i="3"/>
  <c r="BC201" i="3"/>
  <c r="BB201" i="3"/>
  <c r="BA201" i="3"/>
  <c r="G201" i="3"/>
  <c r="BE200" i="3"/>
  <c r="BD200" i="3"/>
  <c r="BC200" i="3"/>
  <c r="BB200" i="3"/>
  <c r="G200" i="3"/>
  <c r="BA200" i="3" s="1"/>
  <c r="BA203" i="3" s="1"/>
  <c r="E16" i="2" s="1"/>
  <c r="BE199" i="3"/>
  <c r="BD199" i="3"/>
  <c r="BD203" i="3" s="1"/>
  <c r="H16" i="2" s="1"/>
  <c r="BC199" i="3"/>
  <c r="BB199" i="3"/>
  <c r="BA199" i="3"/>
  <c r="G199" i="3"/>
  <c r="G203" i="3" s="1"/>
  <c r="G16" i="2"/>
  <c r="B16" i="2"/>
  <c r="A16" i="2"/>
  <c r="BE203" i="3"/>
  <c r="I16" i="2" s="1"/>
  <c r="BC203" i="3"/>
  <c r="BB203" i="3"/>
  <c r="F16" i="2" s="1"/>
  <c r="C203" i="3"/>
  <c r="BE196" i="3"/>
  <c r="BD196" i="3"/>
  <c r="BC196" i="3"/>
  <c r="BB196" i="3"/>
  <c r="BA196" i="3"/>
  <c r="G196" i="3"/>
  <c r="BE195" i="3"/>
  <c r="BD195" i="3"/>
  <c r="BC195" i="3"/>
  <c r="BB195" i="3"/>
  <c r="BB197" i="3" s="1"/>
  <c r="F15" i="2" s="1"/>
  <c r="G195" i="3"/>
  <c r="BA195" i="3" s="1"/>
  <c r="BA197" i="3" s="1"/>
  <c r="E15" i="2" s="1"/>
  <c r="I15" i="2"/>
  <c r="B15" i="2"/>
  <c r="A15" i="2"/>
  <c r="BE197" i="3"/>
  <c r="BD197" i="3"/>
  <c r="H15" i="2" s="1"/>
  <c r="BC197" i="3"/>
  <c r="G15" i="2" s="1"/>
  <c r="G197" i="3"/>
  <c r="C197" i="3"/>
  <c r="BE191" i="3"/>
  <c r="BD191" i="3"/>
  <c r="BC191" i="3"/>
  <c r="BB191" i="3"/>
  <c r="BB193" i="3" s="1"/>
  <c r="F14" i="2" s="1"/>
  <c r="G191" i="3"/>
  <c r="BA191" i="3" s="1"/>
  <c r="BA193" i="3" s="1"/>
  <c r="E14" i="2" s="1"/>
  <c r="I14" i="2"/>
  <c r="H14" i="2"/>
  <c r="B14" i="2"/>
  <c r="A14" i="2"/>
  <c r="BE193" i="3"/>
  <c r="BD193" i="3"/>
  <c r="BC193" i="3"/>
  <c r="G14" i="2" s="1"/>
  <c r="G193" i="3"/>
  <c r="C193" i="3"/>
  <c r="BE187" i="3"/>
  <c r="BD187" i="3"/>
  <c r="BC187" i="3"/>
  <c r="BB187" i="3"/>
  <c r="G187" i="3"/>
  <c r="BA187" i="3" s="1"/>
  <c r="BE185" i="3"/>
  <c r="BD185" i="3"/>
  <c r="BC185" i="3"/>
  <c r="BB185" i="3"/>
  <c r="G185" i="3"/>
  <c r="BA185" i="3" s="1"/>
  <c r="BE183" i="3"/>
  <c r="BD183" i="3"/>
  <c r="BC183" i="3"/>
  <c r="BC189" i="3" s="1"/>
  <c r="G13" i="2" s="1"/>
  <c r="BB183" i="3"/>
  <c r="G183" i="3"/>
  <c r="BA183" i="3" s="1"/>
  <c r="BE181" i="3"/>
  <c r="BD181" i="3"/>
  <c r="BD189" i="3" s="1"/>
  <c r="H13" i="2" s="1"/>
  <c r="BC181" i="3"/>
  <c r="BB181" i="3"/>
  <c r="G181" i="3"/>
  <c r="BA181" i="3" s="1"/>
  <c r="BA189" i="3" s="1"/>
  <c r="E13" i="2" s="1"/>
  <c r="F13" i="2"/>
  <c r="B13" i="2"/>
  <c r="A13" i="2"/>
  <c r="BE189" i="3"/>
  <c r="I13" i="2" s="1"/>
  <c r="BB189" i="3"/>
  <c r="C189" i="3"/>
  <c r="BE177" i="3"/>
  <c r="BE179" i="3" s="1"/>
  <c r="I12" i="2" s="1"/>
  <c r="BD177" i="3"/>
  <c r="BC177" i="3"/>
  <c r="BB177" i="3"/>
  <c r="G177" i="3"/>
  <c r="BA177" i="3" s="1"/>
  <c r="BE175" i="3"/>
  <c r="BD175" i="3"/>
  <c r="BC175" i="3"/>
  <c r="BB175" i="3"/>
  <c r="BB179" i="3" s="1"/>
  <c r="F12" i="2" s="1"/>
  <c r="G175" i="3"/>
  <c r="BA175" i="3" s="1"/>
  <c r="BA179" i="3" s="1"/>
  <c r="E12" i="2" s="1"/>
  <c r="B12" i="2"/>
  <c r="A12" i="2"/>
  <c r="BD179" i="3"/>
  <c r="H12" i="2" s="1"/>
  <c r="BC179" i="3"/>
  <c r="G12" i="2" s="1"/>
  <c r="G179" i="3"/>
  <c r="C179" i="3"/>
  <c r="BE158" i="3"/>
  <c r="BD158" i="3"/>
  <c r="BC158" i="3"/>
  <c r="BB158" i="3"/>
  <c r="G158" i="3"/>
  <c r="BA158" i="3" s="1"/>
  <c r="BE143" i="3"/>
  <c r="BD143" i="3"/>
  <c r="BC143" i="3"/>
  <c r="BB143" i="3"/>
  <c r="G143" i="3"/>
  <c r="BA143" i="3" s="1"/>
  <c r="BE128" i="3"/>
  <c r="BD128" i="3"/>
  <c r="BC128" i="3"/>
  <c r="BB128" i="3"/>
  <c r="G128" i="3"/>
  <c r="BA128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A112" i="3" s="1"/>
  <c r="BE111" i="3"/>
  <c r="BE173" i="3" s="1"/>
  <c r="I11" i="2" s="1"/>
  <c r="BD111" i="3"/>
  <c r="BC111" i="3"/>
  <c r="BB111" i="3"/>
  <c r="G111" i="3"/>
  <c r="BA111" i="3" s="1"/>
  <c r="BE110" i="3"/>
  <c r="BD110" i="3"/>
  <c r="BC110" i="3"/>
  <c r="BB110" i="3"/>
  <c r="BB173" i="3" s="1"/>
  <c r="F11" i="2" s="1"/>
  <c r="G110" i="3"/>
  <c r="BA110" i="3" s="1"/>
  <c r="B11" i="2"/>
  <c r="A11" i="2"/>
  <c r="BD173" i="3"/>
  <c r="H11" i="2" s="1"/>
  <c r="BC173" i="3"/>
  <c r="G11" i="2" s="1"/>
  <c r="G173" i="3"/>
  <c r="C173" i="3"/>
  <c r="BE106" i="3"/>
  <c r="BD106" i="3"/>
  <c r="BC106" i="3"/>
  <c r="BB106" i="3"/>
  <c r="G106" i="3"/>
  <c r="BA106" i="3" s="1"/>
  <c r="BE91" i="3"/>
  <c r="BD91" i="3"/>
  <c r="BC91" i="3"/>
  <c r="BB91" i="3"/>
  <c r="BA91" i="3"/>
  <c r="G91" i="3"/>
  <c r="BE76" i="3"/>
  <c r="BD76" i="3"/>
  <c r="BC76" i="3"/>
  <c r="BB76" i="3"/>
  <c r="G76" i="3"/>
  <c r="BA76" i="3" s="1"/>
  <c r="BE61" i="3"/>
  <c r="BD61" i="3"/>
  <c r="BC61" i="3"/>
  <c r="BB61" i="3"/>
  <c r="BA61" i="3"/>
  <c r="G61" i="3"/>
  <c r="BE59" i="3"/>
  <c r="BD59" i="3"/>
  <c r="BC59" i="3"/>
  <c r="BB59" i="3"/>
  <c r="G59" i="3"/>
  <c r="BA59" i="3" s="1"/>
  <c r="BE57" i="3"/>
  <c r="BD57" i="3"/>
  <c r="BD108" i="3" s="1"/>
  <c r="H10" i="2" s="1"/>
  <c r="BC57" i="3"/>
  <c r="BB57" i="3"/>
  <c r="G57" i="3"/>
  <c r="G108" i="3" s="1"/>
  <c r="BE55" i="3"/>
  <c r="BD55" i="3"/>
  <c r="BC55" i="3"/>
  <c r="BB55" i="3"/>
  <c r="BB108" i="3" s="1"/>
  <c r="F10" i="2" s="1"/>
  <c r="G55" i="3"/>
  <c r="BA55" i="3" s="1"/>
  <c r="B10" i="2"/>
  <c r="A10" i="2"/>
  <c r="BC108" i="3"/>
  <c r="G10" i="2" s="1"/>
  <c r="C108" i="3"/>
  <c r="BE51" i="3"/>
  <c r="BD51" i="3"/>
  <c r="BC51" i="3"/>
  <c r="BC53" i="3" s="1"/>
  <c r="BB51" i="3"/>
  <c r="BB53" i="3" s="1"/>
  <c r="F9" i="2" s="1"/>
  <c r="G51" i="3"/>
  <c r="BA51" i="3" s="1"/>
  <c r="BE48" i="3"/>
  <c r="BE53" i="3" s="1"/>
  <c r="I9" i="2" s="1"/>
  <c r="BD48" i="3"/>
  <c r="BD53" i="3" s="1"/>
  <c r="H9" i="2" s="1"/>
  <c r="BC48" i="3"/>
  <c r="BB48" i="3"/>
  <c r="BA48" i="3"/>
  <c r="G48" i="3"/>
  <c r="G53" i="3" s="1"/>
  <c r="G9" i="2"/>
  <c r="B9" i="2"/>
  <c r="A9" i="2"/>
  <c r="BA53" i="3"/>
  <c r="E9" i="2" s="1"/>
  <c r="C53" i="3"/>
  <c r="BE44" i="3"/>
  <c r="BE46" i="3" s="1"/>
  <c r="BD44" i="3"/>
  <c r="BC44" i="3"/>
  <c r="BB44" i="3"/>
  <c r="BA44" i="3"/>
  <c r="G44" i="3"/>
  <c r="BE41" i="3"/>
  <c r="BD41" i="3"/>
  <c r="BC41" i="3"/>
  <c r="BC46" i="3" s="1"/>
  <c r="G8" i="2" s="1"/>
  <c r="BB41" i="3"/>
  <c r="BB46" i="3" s="1"/>
  <c r="F8" i="2" s="1"/>
  <c r="G41" i="3"/>
  <c r="BA41" i="3" s="1"/>
  <c r="BA46" i="3" s="1"/>
  <c r="E8" i="2" s="1"/>
  <c r="I8" i="2"/>
  <c r="B8" i="2"/>
  <c r="A8" i="2"/>
  <c r="BD46" i="3"/>
  <c r="H8" i="2" s="1"/>
  <c r="G46" i="3"/>
  <c r="C46" i="3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1" i="3"/>
  <c r="BD31" i="3"/>
  <c r="BC31" i="3"/>
  <c r="BB31" i="3"/>
  <c r="BA31" i="3"/>
  <c r="G31" i="3"/>
  <c r="BE29" i="3"/>
  <c r="BD29" i="3"/>
  <c r="BC29" i="3"/>
  <c r="BB29" i="3"/>
  <c r="G29" i="3"/>
  <c r="BA29" i="3" s="1"/>
  <c r="BE27" i="3"/>
  <c r="BD27" i="3"/>
  <c r="BC27" i="3"/>
  <c r="BB27" i="3"/>
  <c r="BA27" i="3"/>
  <c r="G27" i="3"/>
  <c r="BE25" i="3"/>
  <c r="BD25" i="3"/>
  <c r="BC25" i="3"/>
  <c r="BB25" i="3"/>
  <c r="G25" i="3"/>
  <c r="BA25" i="3" s="1"/>
  <c r="BE24" i="3"/>
  <c r="BD24" i="3"/>
  <c r="BC24" i="3"/>
  <c r="BB24" i="3"/>
  <c r="BA24" i="3"/>
  <c r="G24" i="3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BA16" i="3"/>
  <c r="G16" i="3"/>
  <c r="BE14" i="3"/>
  <c r="BD14" i="3"/>
  <c r="BC14" i="3"/>
  <c r="BB14" i="3"/>
  <c r="G14" i="3"/>
  <c r="BA14" i="3" s="1"/>
  <c r="BE12" i="3"/>
  <c r="BD12" i="3"/>
  <c r="BC12" i="3"/>
  <c r="BB12" i="3"/>
  <c r="BA12" i="3"/>
  <c r="G12" i="3"/>
  <c r="BE10" i="3"/>
  <c r="BD10" i="3"/>
  <c r="BC10" i="3"/>
  <c r="BB10" i="3"/>
  <c r="G10" i="3"/>
  <c r="BA10" i="3" s="1"/>
  <c r="BE8" i="3"/>
  <c r="BE39" i="3" s="1"/>
  <c r="I7" i="2" s="1"/>
  <c r="BD8" i="3"/>
  <c r="BC8" i="3"/>
  <c r="BB8" i="3"/>
  <c r="BA8" i="3"/>
  <c r="BA39" i="3" s="1"/>
  <c r="E7" i="2" s="1"/>
  <c r="G8" i="3"/>
  <c r="G39" i="3" s="1"/>
  <c r="B7" i="2"/>
  <c r="A7" i="2"/>
  <c r="BC39" i="3"/>
  <c r="G7" i="2" s="1"/>
  <c r="BB39" i="3"/>
  <c r="F7" i="2" s="1"/>
  <c r="C39" i="3"/>
  <c r="C4" i="3"/>
  <c r="F3" i="3"/>
  <c r="C3" i="3"/>
  <c r="C2" i="2"/>
  <c r="C1" i="2"/>
  <c r="F33" i="1"/>
  <c r="F31" i="1"/>
  <c r="G8" i="1"/>
  <c r="F34" i="1" l="1"/>
  <c r="BA57" i="3"/>
  <c r="BA108" i="3" s="1"/>
  <c r="E10" i="2" s="1"/>
  <c r="E25" i="2" s="1"/>
  <c r="BE108" i="3"/>
  <c r="I10" i="2" s="1"/>
  <c r="I25" i="2" s="1"/>
  <c r="C20" i="1" s="1"/>
  <c r="BD39" i="3"/>
  <c r="H7" i="2" s="1"/>
  <c r="BA173" i="3"/>
  <c r="E11" i="2" s="1"/>
  <c r="BD266" i="3"/>
  <c r="H22" i="2" s="1"/>
  <c r="BC273" i="3"/>
  <c r="G23" i="2" s="1"/>
  <c r="BD281" i="3"/>
  <c r="H24" i="2" s="1"/>
  <c r="BB222" i="3"/>
  <c r="BB250" i="3" s="1"/>
  <c r="F20" i="2" s="1"/>
  <c r="F25" i="2" s="1"/>
  <c r="C17" i="1" s="1"/>
  <c r="BB252" i="3"/>
  <c r="BB256" i="3" s="1"/>
  <c r="F21" i="2" s="1"/>
  <c r="G189" i="3"/>
  <c r="G220" i="3"/>
  <c r="BC261" i="3"/>
  <c r="BC266" i="3" s="1"/>
  <c r="G22" i="2" s="1"/>
  <c r="G25" i="2" s="1"/>
  <c r="C14" i="1" s="1"/>
  <c r="G281" i="3"/>
  <c r="G32" i="2" l="1"/>
  <c r="I32" i="2" s="1"/>
  <c r="G16" i="1" s="1"/>
  <c r="G31" i="2"/>
  <c r="I31" i="2" s="1"/>
  <c r="G15" i="1" s="1"/>
  <c r="G30" i="2"/>
  <c r="I30" i="2" s="1"/>
  <c r="C16" i="1"/>
  <c r="H25" i="2"/>
  <c r="C15" i="1" s="1"/>
  <c r="C18" i="1" s="1"/>
  <c r="C21" i="1" s="1"/>
  <c r="H33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<sst xmlns="http://schemas.openxmlformats.org/spreadsheetml/2006/main" count="693" uniqueCount="345">
  <si>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</si>
  <si>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</si>
  <si>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</si>
  <si>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</si>
  <si>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</si>
  <si>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</si>
  <si>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</si>
  <si>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</si>
  <si>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</si>
  <si>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</si>
  <si>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</si>
  <si>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</si>
  <si>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</si>
  <si>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</si>
  <si>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</si>
  <si>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</si>
  <si>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</si>
  <si>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</si>
  <si>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</si>
  <si>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</si>
  <si>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</si>
  <si>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</si>
  <si>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</si>
  <si>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</si>
  <si>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</si>
  <si>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</si>
  <si>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</si>
  <si>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</si>
  <si>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</si>
  <si>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</si>
  <si>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</si>
  <si>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</si>
  <si>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</si>
  <si>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</si>
  <si>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</si>
  <si>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</si>
  <si>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</si>
  <si>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</si>
  <si>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</si>
  <si>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</si>
  <si>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</si>
  <si>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</si>
  <si>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</si>
  <si>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</si>
  <si>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</si>
  <si>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</si>
  <si>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</si>
  <si>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</si>
  <si>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</si>
  <si>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</si>
  <si>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</si>
  <si>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</si>
  <si>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</si>
  <si>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</si>
  <si>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</si>
  <si>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</si>
  <si>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</si>
  <si>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</si>
  <si>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</si>
  <si>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</si>
  <si>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</si>
  <si>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</si>
  <si>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</si>
  <si>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</si>
  <si>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</si>
  <si>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</si>
  <si>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</si>
  <si>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</si>
  <si>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</si>
  <si>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</si>
  <si>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Oplocení zakázaného pásma</t>
  </si>
  <si>
    <t>501-04,05,06-Ohradní zeď</t>
  </si>
  <si>
    <t>139 60-110</t>
  </si>
  <si>
    <t xml:space="preserve">Ruční výkop jam, rýh a šachet v hornině tř. 4 </t>
  </si>
  <si>
    <t>m3</t>
  </si>
  <si>
    <t>300*3,2*1,3</t>
  </si>
  <si>
    <t>132 30-1212.R00</t>
  </si>
  <si>
    <t xml:space="preserve">Hloubení rýh hor.4, strojně </t>
  </si>
  <si>
    <t>925*3,2*1,3</t>
  </si>
  <si>
    <t>131 30-1209.R00</t>
  </si>
  <si>
    <t xml:space="preserve">Příplatek za lepivost - hloubení zapaž.jam v hor.4 </t>
  </si>
  <si>
    <t>3,2*1,3*1225</t>
  </si>
  <si>
    <t>151 10-1101.R00</t>
  </si>
  <si>
    <t xml:space="preserve">Pažení a rozepření stěn rýh - příložné </t>
  </si>
  <si>
    <t>m2</t>
  </si>
  <si>
    <t>2*1225*1,3</t>
  </si>
  <si>
    <t>151 10-1111.R00</t>
  </si>
  <si>
    <t xml:space="preserve">Odstranění pažení stěn rýh - příložné </t>
  </si>
  <si>
    <t>2*1225*3,2</t>
  </si>
  <si>
    <t>174 10-1101.R00</t>
  </si>
  <si>
    <t xml:space="preserve">Zásyp jam, rýh, šachet se zhutněním </t>
  </si>
  <si>
    <t>1225*(0,95*0,6*2+0,85*0,25*2)</t>
  </si>
  <si>
    <t>181 30-1102.R00</t>
  </si>
  <si>
    <t xml:space="preserve">Rozprostření podorniční vrstvy tl.150 mm </t>
  </si>
  <si>
    <t>1225*1,5</t>
  </si>
  <si>
    <t>121 10-1100</t>
  </si>
  <si>
    <t xml:space="preserve">Sejmutí podorniční vrstvy tl.150 mm </t>
  </si>
  <si>
    <t>0,15*1225*3,2</t>
  </si>
  <si>
    <t>115 10-1201.R00</t>
  </si>
  <si>
    <t>Čerpání vody na výšku do 10 m, přítok do 500 l předpoklad čerpání 500h</t>
  </si>
  <si>
    <t>h</t>
  </si>
  <si>
    <t>113 10-8310.R00</t>
  </si>
  <si>
    <t xml:space="preserve">Odstranění podkladu asfaltobeton tl. 10 cm </t>
  </si>
  <si>
    <t>19+24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</si>
  <si>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</si>
  <si>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</si>
  <si>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</si>
  <si>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</si>
  <si>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 xml:space="preserve">Odstranění podkladu z kameniva drceného tl.200 mm </t>
  </si>
  <si>
    <t>0,2*(19+24)</t>
  </si>
  <si>
    <t>113 20-2111.R00</t>
  </si>
  <si>
    <t xml:space="preserve">Vytrhání obrub z krajníků nebo obrubníků stojatých </t>
  </si>
  <si>
    <t>m</t>
  </si>
  <si>
    <t>139 60-1103.R00</t>
  </si>
  <si>
    <t>Ruční výkop jam, rýh a šachet v hornině tř. 4 pro sloupky branky do zakázaného pásma</t>
  </si>
  <si>
    <t>10*0,5*0,5*1,2</t>
  </si>
  <si>
    <t>199 00-0002.R00</t>
  </si>
  <si>
    <t xml:space="preserve">Poplatek za skládku horniny 1- 4 </t>
  </si>
  <si>
    <t>5096-1917</t>
  </si>
  <si>
    <t>-56,4-112,8</t>
  </si>
  <si>
    <t>11</t>
  </si>
  <si>
    <t>Přípravné a přidružené práce</t>
  </si>
  <si>
    <t>252-34010.A</t>
  </si>
  <si>
    <t xml:space="preserve">Herbicid </t>
  </si>
  <si>
    <t>l</t>
  </si>
  <si>
    <t>;1l/500m2</t>
  </si>
  <si>
    <t>3*1225/500</t>
  </si>
  <si>
    <t>183 40-4111.R00</t>
  </si>
  <si>
    <t xml:space="preserve">Hubení plevele ploš.postřik do 5ha </t>
  </si>
  <si>
    <t>har</t>
  </si>
  <si>
    <t>3*1225/100/100</t>
  </si>
  <si>
    <t>17</t>
  </si>
  <si>
    <t>Konstrukce ze zemin</t>
  </si>
  <si>
    <t>583-31900.3</t>
  </si>
  <si>
    <t>Kamenivo těžené frakce 32/63 tl. 300 mm, hutněno</t>
  </si>
  <si>
    <t>T</t>
  </si>
  <si>
    <t>;1m3 = 1,6 t - přepočet</t>
  </si>
  <si>
    <t>1225*3,2*0,3*1,6</t>
  </si>
  <si>
    <t>564 25-111</t>
  </si>
  <si>
    <t xml:space="preserve">Zakázané pásmo, písek tloušťky 15 cm </t>
  </si>
  <si>
    <t>2,8*1225</t>
  </si>
  <si>
    <t>2</t>
  </si>
  <si>
    <t>Základy,zvláštní zakládání</t>
  </si>
  <si>
    <t>216 31-1112</t>
  </si>
  <si>
    <t xml:space="preserve">Podkladní vrstva z betonu C 16/20 XA2 tl. 100 mm </t>
  </si>
  <si>
    <t>1225*2,2*0,1</t>
  </si>
  <si>
    <t>289 97-1212.R00</t>
  </si>
  <si>
    <t xml:space="preserve">Zřízení vrstvy z geotextilie sklon </t>
  </si>
  <si>
    <t>1225*2,8</t>
  </si>
  <si>
    <t>693-660</t>
  </si>
  <si>
    <t>Textilie netkaná vodopropustná proti prorůstání vegetace</t>
  </si>
  <si>
    <t>1,2*1225*2,8</t>
  </si>
  <si>
    <t>273 35-1215.R00</t>
  </si>
  <si>
    <t>Bednění stěn základových desek - zřízení rohové prvky</t>
  </si>
  <si>
    <t>;A-B</t>
  </si>
  <si>
    <t>0,3*2*(2,5+1,3)</t>
  </si>
  <si>
    <t>;B-C</t>
  </si>
  <si>
    <t>;C-D</t>
  </si>
  <si>
    <t>0,3*2*(1,9+1,2)</t>
  </si>
  <si>
    <t>;D-E</t>
  </si>
  <si>
    <t>0,3*2*(2,0+1,0)</t>
  </si>
  <si>
    <t>;A-E</t>
  </si>
  <si>
    <t>;Vstupní objekt 1</t>
  </si>
  <si>
    <t>;Vstupní objekt 2</t>
  </si>
  <si>
    <t>273 35-1216.R00</t>
  </si>
  <si>
    <t>Bednění stěn základových desek - odstranění rohové prvky</t>
  </si>
  <si>
    <t>273 32-3411.RT8</t>
  </si>
  <si>
    <t>Železobeton základ. desek vodostavební C 25/30 XA2 odolnost proti chemicky agresivnímu prostředí</t>
  </si>
  <si>
    <t>1,76</t>
  </si>
  <si>
    <t>275 31-3511.R00</t>
  </si>
  <si>
    <t>Beton základových patek prostý C 12/15 pro sloupky branky do zakázaného pásma</t>
  </si>
  <si>
    <t>3</t>
  </si>
  <si>
    <t>Svislé a kompletní konstrukce</t>
  </si>
  <si>
    <t>327 12-1111.R00</t>
  </si>
  <si>
    <t xml:space="preserve">Osazení dílců ohradní zdi z ŽB do 5 t </t>
  </si>
  <si>
    <t>kus</t>
  </si>
  <si>
    <t>Prefabrikovaný prvek ohradní zdi š.1m, v. 6,5 m vč. dopravy a naložení</t>
  </si>
  <si>
    <t>Prefabrikovaný prvek ohradní zdi š.1m, v. 6,5 m s kapsami pro jistič. skříně, vč. dopr. a naložení</t>
  </si>
  <si>
    <t>341 35-1105.R00</t>
  </si>
  <si>
    <t>Bednění stěn nosných oboustranné - zřízení rohové prvky</t>
  </si>
  <si>
    <t>39,2</t>
  </si>
  <si>
    <t>34,6</t>
  </si>
  <si>
    <t>341 35-1106.R00</t>
  </si>
  <si>
    <t>Bednění stěn nosných oboustranné - odstranění rohové prvky</t>
  </si>
  <si>
    <t>311 36-1821.R00</t>
  </si>
  <si>
    <t>Výztuž nadzákladových zdí z betonářské ocelí 10505 rohové prvky</t>
  </si>
  <si>
    <t>t</t>
  </si>
  <si>
    <t>689/1000</t>
  </si>
  <si>
    <t>680/1000</t>
  </si>
  <si>
    <t>625/1000</t>
  </si>
  <si>
    <t>311 32-1411.R00</t>
  </si>
  <si>
    <t>Železobeton nadzákladových zdí C 25/30 rohové prvky</t>
  </si>
  <si>
    <t>5,3</t>
  </si>
  <si>
    <t>5,32</t>
  </si>
  <si>
    <t>4,63</t>
  </si>
  <si>
    <t>4</t>
  </si>
  <si>
    <t>Vodorovné konstrukce</t>
  </si>
  <si>
    <t>451 57-2111.R00</t>
  </si>
  <si>
    <t xml:space="preserve">Podsyp chráničky z kameniva těženého 0 - 4 mm </t>
  </si>
  <si>
    <t>0,15*470*0,8</t>
  </si>
  <si>
    <t xml:space="preserve">Obsyp hráničky z kameniva těženého 0 - 4 mm </t>
  </si>
  <si>
    <t>0,3*470*0,8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</si>
  <si>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</si>
  <si>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</si>
  <si>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</si>
  <si>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</si>
  <si>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</si>
  <si>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</si>
  <si>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</t>
  </si>
  <si>
    <t xml:space="preserve">Podklad z obal kameniva., tl.10 cm </t>
  </si>
  <si>
    <t>577 11-5118</t>
  </si>
  <si>
    <t xml:space="preserve">Asfaltový beton tl.100 mm </t>
  </si>
  <si>
    <t>8</t>
  </si>
  <si>
    <t>Trubní vedení</t>
  </si>
  <si>
    <t>899 72-1112.R00</t>
  </si>
  <si>
    <t xml:space="preserve">Fólie výstražná z PVC, šířka 30 cm </t>
  </si>
  <si>
    <t>91</t>
  </si>
  <si>
    <t>Doplňující práce na komunikaci</t>
  </si>
  <si>
    <t>917 86-2111.RT2</t>
  </si>
  <si>
    <t>Osazení stojat. obrub.bet. s opěrou,lože z C 12/15 včetně obrubníku</t>
  </si>
  <si>
    <t>919 73-5113.R00</t>
  </si>
  <si>
    <t xml:space="preserve">Řezání stávajícího živičného krytu tl. 10 - 15 cm </t>
  </si>
  <si>
    <t>94</t>
  </si>
  <si>
    <t>Lešení a stavební výtahy</t>
  </si>
  <si>
    <t>941 94-1031.R00</t>
  </si>
  <si>
    <t>Montáž lešení leh.řad.s podlahami,š.do 1 m, H 10 m rohové prvky</t>
  </si>
  <si>
    <t>941 94-1831.R00</t>
  </si>
  <si>
    <t>Demontáž lešení leh.řad.s podlahami,š.1 m, H 10 m rohové prvky</t>
  </si>
  <si>
    <t>941 94-1191.RT3</t>
  </si>
  <si>
    <t>Příplatek za každý měsíc použití lešení k pol.1031 lešení pronajaté</t>
  </si>
  <si>
    <t>96</t>
  </si>
  <si>
    <t>Bourání konstrukcí</t>
  </si>
  <si>
    <t>962 10-0022.RA0</t>
  </si>
  <si>
    <t>Bourání nadzákladového zdiva z železobetonu podhrabové desky, nové branky v oplocení</t>
  </si>
  <si>
    <t>5*(1,2*0,5*0,05)</t>
  </si>
  <si>
    <t>97</t>
  </si>
  <si>
    <t>Prorážení otvorů</t>
  </si>
  <si>
    <t>979 99-0113.R00</t>
  </si>
  <si>
    <t xml:space="preserve">Poplatek za skládku suti - směs 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</si>
  <si>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</si>
  <si>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</si>
  <si>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</si>
  <si>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</si>
  <si>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19*55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</si>
  <si>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</si>
  <si>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</si>
  <si>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</si>
  <si>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</si>
  <si>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</si>
  <si>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</si>
  <si>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27-6101.R00</t>
  </si>
  <si>
    <t xml:space="preserve">Přesun hmot </t>
  </si>
  <si>
    <t>998 22-5111.R00</t>
  </si>
  <si>
    <t xml:space="preserve">Přesun hmot, pozemní komunikace, kryt živičný </t>
  </si>
  <si>
    <t>998 00-9101.R00</t>
  </si>
  <si>
    <t xml:space="preserve">Přesun hmot lešení samostatně budovaného </t>
  </si>
  <si>
    <t>767</t>
  </si>
  <si>
    <t>Konstrukce zámečnické</t>
  </si>
  <si>
    <t>127-10102</t>
  </si>
  <si>
    <t xml:space="preserve">Plech nerez 1,0 x 1000 x 2000 </t>
  </si>
  <si>
    <t>1225*0,66</t>
  </si>
  <si>
    <t>767 99-5103</t>
  </si>
  <si>
    <t>Výroba a montáž kov. atypických konstr. oplechování horní hrany zdi</t>
  </si>
  <si>
    <t>kg</t>
  </si>
  <si>
    <t>338 17-1111</t>
  </si>
  <si>
    <t>Osazení sloupků plot. ocelových do 2 m distanční oplocení</t>
  </si>
  <si>
    <t>553</t>
  </si>
  <si>
    <t>Sloupek plotový pozinkovaný 60mm, vč. krytky 1,60m, distanční oplocení</t>
  </si>
  <si>
    <t>767 99-5101.R00</t>
  </si>
  <si>
    <t>Výroba a montáž kov. atypických konstr. do 5 kg kotevní prvky sloupku distančního oplocení</t>
  </si>
  <si>
    <t>3*326</t>
  </si>
  <si>
    <t>548</t>
  </si>
  <si>
    <t>Tabulka výstražná 500/250 mm s popisem kotveno ke sloupku</t>
  </si>
  <si>
    <t>Tabulka výstražná 500/250 mm s popisem kotveno na zdivo</t>
  </si>
  <si>
    <t>767 91-2110.R00</t>
  </si>
  <si>
    <t>Montáž oplocení - ostnatého drátu distanční oplocení</t>
  </si>
  <si>
    <t>1,1*810</t>
  </si>
  <si>
    <t>314-77515</t>
  </si>
  <si>
    <t>Drát ostnatý Zn 4 špičkový distanční oplocení</t>
  </si>
  <si>
    <t>553-426</t>
  </si>
  <si>
    <t>Branka ocelová h 900/2100, žárově zinkovaná výplet pletiv. rám jakl 50/50/3, vnitř.pruty 18mm</t>
  </si>
  <si>
    <t>767 91-483</t>
  </si>
  <si>
    <t>Demontáž oplocení ostrahového pásma pro osazení novách branek</t>
  </si>
  <si>
    <t>2,2*1,1*5</t>
  </si>
  <si>
    <t>767 92-0220.R00</t>
  </si>
  <si>
    <t xml:space="preserve">Montáž branky na ocelové sloupky </t>
  </si>
  <si>
    <t>338 17-112</t>
  </si>
  <si>
    <t>Osazení sloupků plot.ocel. branka do zakázaného pásma</t>
  </si>
  <si>
    <t>553-42</t>
  </si>
  <si>
    <t>Sloupek plotový pozinkovaný 60 mm vč. krytky, 3,65, branky do zakázaného prostoru</t>
  </si>
  <si>
    <t>Žiletkový drát, brunoválec průměr 700mm nad brankami</t>
  </si>
  <si>
    <t>10m</t>
  </si>
  <si>
    <t>2,5*5/10</t>
  </si>
  <si>
    <t>Výroba a montáž kov. atypických konstr. do 5 kg bavolet tvaru "J" nad brankami</t>
  </si>
  <si>
    <t>5*10</t>
  </si>
  <si>
    <t>Kotvení podhranových desek k novým sloupům branek do zakázaného pásma</t>
  </si>
  <si>
    <t>soubor</t>
  </si>
  <si>
    <t>Napojení a provázání stávajícího oplocení k novým sloupům branek do zakázaného pásma</t>
  </si>
  <si>
    <t>767 64</t>
  </si>
  <si>
    <t>Kování branek, bezpečnosntí zámek dle požadavků investora</t>
  </si>
  <si>
    <t>01</t>
  </si>
  <si>
    <t>Posuvná brána, elektricky ovládaná š.4,50m, v.5,50 vč. elektromotoru, vodících prvků, odolnost TBO 6</t>
  </si>
  <si>
    <t>998 76-7101.R00</t>
  </si>
  <si>
    <t xml:space="preserve">Přesun hmot pro zámečnické konstr., výšky do 6 m </t>
  </si>
  <si>
    <t>783</t>
  </si>
  <si>
    <t>Nátěry</t>
  </si>
  <si>
    <t>783 89-3323</t>
  </si>
  <si>
    <t xml:space="preserve">Nátěr betonových stěn ohradní zdi </t>
  </si>
  <si>
    <t>1225*5,5*2</t>
  </si>
  <si>
    <t>0,2*1225</t>
  </si>
  <si>
    <t>Nátěr pozinkovaných konstrukcí určených k zabetonování</t>
  </si>
  <si>
    <t>M22</t>
  </si>
  <si>
    <t>Montáž sdělovací a zabezp.tech</t>
  </si>
  <si>
    <t>kabel AYKY 3*240+120mm2 napojení ovládání bran</t>
  </si>
  <si>
    <t>02</t>
  </si>
  <si>
    <t>montáž - kabel AYKY napojení ovládání bran</t>
  </si>
  <si>
    <t>470+150</t>
  </si>
  <si>
    <t>03</t>
  </si>
  <si>
    <t>Spojka kabel  AYKY3*240+120mm2 napojení ovládání bran</t>
  </si>
  <si>
    <t>04</t>
  </si>
  <si>
    <t>Montáž-spojka kabel AYKY 3*240+120mm2 napojení ovládání bran</t>
  </si>
  <si>
    <t>05</t>
  </si>
  <si>
    <t>úprava v rozvaděči včetně napojení v samostatné části</t>
  </si>
  <si>
    <t>M23</t>
  </si>
  <si>
    <t>Montáže potrubí</t>
  </si>
  <si>
    <t>230 19-1018.R00</t>
  </si>
  <si>
    <t>Uložení chráničky ve výkopu napojení ovládání bran</t>
  </si>
  <si>
    <t>2*470</t>
  </si>
  <si>
    <t>2*150</t>
  </si>
  <si>
    <t>345-71147.05</t>
  </si>
  <si>
    <t>Trubka kabelová chránička KOPOFLEX KF 09110 napojení ovládání bran</t>
  </si>
  <si>
    <t>2*470+2*150</t>
  </si>
  <si>
    <t>M46</t>
  </si>
  <si>
    <t>Zemní práce při montážích</t>
  </si>
  <si>
    <t>460 60-0001.RT8</t>
  </si>
  <si>
    <t>Naložení a odvoz zeminy odvoz na vzdálenost 10000 m</t>
  </si>
  <si>
    <t>-169,2</t>
  </si>
  <si>
    <t>460 60-0002.R00</t>
  </si>
  <si>
    <t>Příplatek za odvoz za každých dalších 1000 m skladka do 20 km</t>
  </si>
  <si>
    <t>10*3179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</si>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</sst>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8" fillId="0" borderId="13" xfId="1" applyNumberFormat="1" applyFont="1" applyFill="1" applyBorder="1" applyAlignment="1">
      <alignment horizontal="left" wrapText="1"/>
    </xf>
    <xf numFmtId="3" fontId="19" fillId="0" borderId="0" xfId="1" applyNumberFormat="1" applyFont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42"/>
  <sheetViews>
    <sheetView tabSelected="1" workbookViewId="0">
      <selection activeCell="C4" sqref="C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70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344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343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Rekapitulace!A30</f>
        <v>Mimořádně ztížené dopravní podmínky 3,5%</v>
      </c>
      <c r="E14" s="49"/>
      <c r="F14" s="50"/>
      <c r="G14" s="47">
        <f>Rekapitulace!I30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Rekapitulace!A31</f>
        <v>Provozní vlivy 0,9%</v>
      </c>
      <c r="E15" s="51"/>
      <c r="F15" s="52"/>
      <c r="G15" s="47">
        <f>Rekapitulace!I31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Rekapitulace!A32</f>
        <v>Zařízení staveniště 2,5%</v>
      </c>
      <c r="E16" s="51"/>
      <c r="F16" s="52"/>
      <c r="G16" s="47">
        <f>Rekapitulace!I32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x14ac:dyDescent="0.2">
      <c r="B37" s="73"/>
      <c r="C37" s="73"/>
      <c r="D37" s="73"/>
      <c r="E37" s="73"/>
      <c r="F37" s="73"/>
      <c r="G37" s="73"/>
    </row>
    <row r="38" spans="1:8" x14ac:dyDescent="0.2">
      <c r="B38" s="73"/>
      <c r="C38" s="73"/>
      <c r="D38" s="73"/>
      <c r="E38" s="73"/>
      <c r="F38" s="73"/>
      <c r="G38" s="73"/>
    </row>
    <row r="39" spans="1:8" x14ac:dyDescent="0.2">
      <c r="B39" s="73"/>
      <c r="C39" s="73"/>
      <c r="D39" s="73"/>
      <c r="E39" s="73"/>
      <c r="F39" s="73"/>
      <c r="G39" s="73"/>
    </row>
    <row r="40" spans="1:8" x14ac:dyDescent="0.2">
      <c r="B40" s="73"/>
      <c r="C40" s="73"/>
      <c r="D40" s="73"/>
      <c r="E40" s="73"/>
      <c r="F40" s="73"/>
      <c r="G40" s="73"/>
    </row>
    <row r="41" spans="1:8" x14ac:dyDescent="0.2">
      <c r="B41" s="73"/>
      <c r="C41" s="73"/>
      <c r="D41" s="73"/>
      <c r="E41" s="73"/>
      <c r="F41" s="73"/>
      <c r="G41" s="73"/>
    </row>
    <row r="42" spans="1:8" x14ac:dyDescent="0.2">
      <c r="B42" s="73"/>
      <c r="C42" s="73"/>
      <c r="D42" s="73"/>
      <c r="E42" s="73"/>
      <c r="F42" s="73"/>
      <c r="G42" s="73"/>
    </row>
  </sheetData>
  <mergeCells count="9">
    <mergeCell ref="B41:G41"/>
    <mergeCell ref="B42:G42"/>
    <mergeCell ref="B37:G37"/>
    <mergeCell ref="B38:G38"/>
    <mergeCell ref="B39:G39"/>
    <mergeCell ref="B40:G40"/>
    <mergeCell ref="C7:D7"/>
    <mergeCell ref="C8:D8"/>
    <mergeCell ref="E11:G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4"/>
  <sheetViews>
    <sheetView workbookViewId="0">
      <selection activeCell="H33" sqref="H33:I3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4" t="s">
        <v>5</v>
      </c>
      <c r="B1" s="75"/>
      <c r="C1" s="76" t="str">
        <f>CONCATENATE(cislostavby," ",nazevstavby)</f>
        <v xml:space="preserve"> Oplocení zakázaného pásma</v>
      </c>
      <c r="D1" s="77"/>
      <c r="E1" s="78"/>
      <c r="F1" s="77"/>
      <c r="G1" s="79"/>
      <c r="H1" s="80"/>
      <c r="I1" s="81"/>
    </row>
    <row r="2" spans="1:9" ht="13.5" thickBot="1" x14ac:dyDescent="0.25">
      <c r="A2" s="82" t="s">
        <v>1</v>
      </c>
      <c r="B2" s="83"/>
      <c r="C2" s="84" t="str">
        <f>CONCATENATE(cisloobjektu," ",nazevobjektu)</f>
        <v xml:space="preserve"> 501-04,05,06-Ohradní zeď</v>
      </c>
      <c r="D2" s="85"/>
      <c r="E2" s="86"/>
      <c r="F2" s="85"/>
      <c r="G2" s="87"/>
      <c r="H2" s="87"/>
      <c r="I2" s="88"/>
    </row>
    <row r="3" spans="1:9" ht="13.5" thickTop="1" x14ac:dyDescent="0.2">
      <c r="F3" s="11"/>
    </row>
    <row r="4" spans="1:9" ht="19.5" customHeight="1" x14ac:dyDescent="0.25">
      <c r="A4" s="89" t="s">
        <v>44</v>
      </c>
      <c r="B4" s="1"/>
      <c r="C4" s="1"/>
      <c r="D4" s="1"/>
      <c r="E4" s="90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1"/>
      <c r="B6" s="92" t="s">
        <v>45</v>
      </c>
      <c r="C6" s="92"/>
      <c r="D6" s="93"/>
      <c r="E6" s="94" t="s">
        <v>46</v>
      </c>
      <c r="F6" s="95" t="s">
        <v>47</v>
      </c>
      <c r="G6" s="95" t="s">
        <v>48</v>
      </c>
      <c r="H6" s="95" t="s">
        <v>49</v>
      </c>
      <c r="I6" s="96" t="s">
        <v>27</v>
      </c>
    </row>
    <row r="7" spans="1:9" s="11" customFormat="1" x14ac:dyDescent="0.2">
      <c r="A7" s="199" t="str">
        <f>Položky!B7</f>
        <v>1</v>
      </c>
      <c r="B7" s="97" t="str">
        <f>Položky!C7</f>
        <v>Zemní práce</v>
      </c>
      <c r="C7" s="98"/>
      <c r="D7" s="99"/>
      <c r="E7" s="200">
        <f>Položky!BA39</f>
        <v>0</v>
      </c>
      <c r="F7" s="201">
        <f>Položky!BB39</f>
        <v>0</v>
      </c>
      <c r="G7" s="201">
        <f>Položky!BC39</f>
        <v>0</v>
      </c>
      <c r="H7" s="201">
        <f>Položky!BD39</f>
        <v>0</v>
      </c>
      <c r="I7" s="202">
        <f>Položky!BE39</f>
        <v>0</v>
      </c>
    </row>
    <row r="8" spans="1:9" s="11" customFormat="1" x14ac:dyDescent="0.2">
      <c r="A8" s="199" t="str">
        <f>Položky!B40</f>
        <v>11</v>
      </c>
      <c r="B8" s="97" t="str">
        <f>Položky!C40</f>
        <v>Přípravné a přidružené práce</v>
      </c>
      <c r="C8" s="98"/>
      <c r="D8" s="99"/>
      <c r="E8" s="200">
        <f>Položky!BA46</f>
        <v>0</v>
      </c>
      <c r="F8" s="201">
        <f>Položky!BB46</f>
        <v>0</v>
      </c>
      <c r="G8" s="201">
        <f>Položky!BC46</f>
        <v>0</v>
      </c>
      <c r="H8" s="201">
        <f>Položky!BD46</f>
        <v>0</v>
      </c>
      <c r="I8" s="202">
        <f>Položky!BE46</f>
        <v>0</v>
      </c>
    </row>
    <row r="9" spans="1:9" s="11" customFormat="1" x14ac:dyDescent="0.2">
      <c r="A9" s="199" t="str">
        <f>Položky!B47</f>
        <v>17</v>
      </c>
      <c r="B9" s="97" t="str">
        <f>Položky!C47</f>
        <v>Konstrukce ze zemin</v>
      </c>
      <c r="C9" s="98"/>
      <c r="D9" s="99"/>
      <c r="E9" s="200">
        <f>Položky!BA53</f>
        <v>0</v>
      </c>
      <c r="F9" s="201">
        <f>Položky!BB53</f>
        <v>0</v>
      </c>
      <c r="G9" s="201">
        <f>Položky!BC53</f>
        <v>0</v>
      </c>
      <c r="H9" s="201">
        <f>Položky!BD53</f>
        <v>0</v>
      </c>
      <c r="I9" s="202">
        <f>Položky!BE53</f>
        <v>0</v>
      </c>
    </row>
    <row r="10" spans="1:9" s="11" customFormat="1" x14ac:dyDescent="0.2">
      <c r="A10" s="199" t="str">
        <f>Položky!B54</f>
        <v>2</v>
      </c>
      <c r="B10" s="97" t="str">
        <f>Položky!C54</f>
        <v>Základy,zvláštní zakládání</v>
      </c>
      <c r="C10" s="98"/>
      <c r="D10" s="99"/>
      <c r="E10" s="200">
        <f>Položky!BA108</f>
        <v>0</v>
      </c>
      <c r="F10" s="201">
        <f>Položky!BB108</f>
        <v>0</v>
      </c>
      <c r="G10" s="201">
        <f>Položky!BC108</f>
        <v>0</v>
      </c>
      <c r="H10" s="201">
        <f>Položky!BD108</f>
        <v>0</v>
      </c>
      <c r="I10" s="202">
        <f>Položky!BE108</f>
        <v>0</v>
      </c>
    </row>
    <row r="11" spans="1:9" s="11" customFormat="1" x14ac:dyDescent="0.2">
      <c r="A11" s="199" t="str">
        <f>Položky!B109</f>
        <v>3</v>
      </c>
      <c r="B11" s="97" t="str">
        <f>Položky!C109</f>
        <v>Svislé a kompletní konstrukce</v>
      </c>
      <c r="C11" s="98"/>
      <c r="D11" s="99"/>
      <c r="E11" s="200">
        <f>Položky!BA173</f>
        <v>0</v>
      </c>
      <c r="F11" s="201">
        <f>Položky!BB173</f>
        <v>0</v>
      </c>
      <c r="G11" s="201">
        <f>Položky!BC173</f>
        <v>0</v>
      </c>
      <c r="H11" s="201">
        <f>Položky!BD173</f>
        <v>0</v>
      </c>
      <c r="I11" s="202">
        <f>Položky!BE173</f>
        <v>0</v>
      </c>
    </row>
    <row r="12" spans="1:9" s="11" customFormat="1" x14ac:dyDescent="0.2">
      <c r="A12" s="199" t="str">
        <f>Položky!B174</f>
        <v>4</v>
      </c>
      <c r="B12" s="97" t="str">
        <f>Položky!C174</f>
        <v>Vodorovné konstrukce</v>
      </c>
      <c r="C12" s="98"/>
      <c r="D12" s="99"/>
      <c r="E12" s="200">
        <f>Položky!BA179</f>
        <v>0</v>
      </c>
      <c r="F12" s="201">
        <f>Položky!BB179</f>
        <v>0</v>
      </c>
      <c r="G12" s="201">
        <f>Položky!BC179</f>
        <v>0</v>
      </c>
      <c r="H12" s="201">
        <f>Položky!BD179</f>
        <v>0</v>
      </c>
      <c r="I12" s="202">
        <f>Položky!BE179</f>
        <v>0</v>
      </c>
    </row>
    <row r="13" spans="1:9" s="11" customFormat="1" x14ac:dyDescent="0.2">
      <c r="A13" s="199" t="str">
        <f>Položky!B180</f>
        <v>5</v>
      </c>
      <c r="B13" s="97" t="str">
        <f>Položky!C180</f>
        <v>Komunikace</v>
      </c>
      <c r="C13" s="98"/>
      <c r="D13" s="99"/>
      <c r="E13" s="200">
        <f>Položky!BA189</f>
        <v>0</v>
      </c>
      <c r="F13" s="201">
        <f>Položky!BB189</f>
        <v>0</v>
      </c>
      <c r="G13" s="201">
        <f>Položky!BC189</f>
        <v>0</v>
      </c>
      <c r="H13" s="201">
        <f>Položky!BD189</f>
        <v>0</v>
      </c>
      <c r="I13" s="202">
        <f>Položky!BE189</f>
        <v>0</v>
      </c>
    </row>
    <row r="14" spans="1:9" s="11" customFormat="1" x14ac:dyDescent="0.2">
      <c r="A14" s="199" t="str">
        <f>Položky!B190</f>
        <v>8</v>
      </c>
      <c r="B14" s="97" t="str">
        <f>Položky!C190</f>
        <v>Trubní vedení</v>
      </c>
      <c r="C14" s="98"/>
      <c r="D14" s="99"/>
      <c r="E14" s="200">
        <f>Položky!BA193</f>
        <v>0</v>
      </c>
      <c r="F14" s="201">
        <f>Položky!BB193</f>
        <v>0</v>
      </c>
      <c r="G14" s="201">
        <f>Položky!BC193</f>
        <v>0</v>
      </c>
      <c r="H14" s="201">
        <f>Položky!BD193</f>
        <v>0</v>
      </c>
      <c r="I14" s="202">
        <f>Položky!BE193</f>
        <v>0</v>
      </c>
    </row>
    <row r="15" spans="1:9" s="11" customFormat="1" x14ac:dyDescent="0.2">
      <c r="A15" s="199" t="str">
        <f>Položky!B194</f>
        <v>91</v>
      </c>
      <c r="B15" s="97" t="str">
        <f>Položky!C194</f>
        <v>Doplňující práce na komunikaci</v>
      </c>
      <c r="C15" s="98"/>
      <c r="D15" s="99"/>
      <c r="E15" s="200">
        <f>Položky!BA197</f>
        <v>0</v>
      </c>
      <c r="F15" s="201">
        <f>Položky!BB197</f>
        <v>0</v>
      </c>
      <c r="G15" s="201">
        <f>Položky!BC197</f>
        <v>0</v>
      </c>
      <c r="H15" s="201">
        <f>Položky!BD197</f>
        <v>0</v>
      </c>
      <c r="I15" s="202">
        <f>Položky!BE197</f>
        <v>0</v>
      </c>
    </row>
    <row r="16" spans="1:9" s="11" customFormat="1" x14ac:dyDescent="0.2">
      <c r="A16" s="199" t="str">
        <f>Položky!B198</f>
        <v>94</v>
      </c>
      <c r="B16" s="97" t="str">
        <f>Položky!C198</f>
        <v>Lešení a stavební výtahy</v>
      </c>
      <c r="C16" s="98"/>
      <c r="D16" s="99"/>
      <c r="E16" s="200">
        <f>Položky!BA203</f>
        <v>0</v>
      </c>
      <c r="F16" s="201">
        <f>Položky!BB203</f>
        <v>0</v>
      </c>
      <c r="G16" s="201">
        <f>Položky!BC203</f>
        <v>0</v>
      </c>
      <c r="H16" s="201">
        <f>Položky!BD203</f>
        <v>0</v>
      </c>
      <c r="I16" s="202">
        <f>Položky!BE203</f>
        <v>0</v>
      </c>
    </row>
    <row r="17" spans="1:57" s="11" customFormat="1" x14ac:dyDescent="0.2">
      <c r="A17" s="199" t="str">
        <f>Položky!B204</f>
        <v>96</v>
      </c>
      <c r="B17" s="97" t="str">
        <f>Položky!C204</f>
        <v>Bourání konstrukcí</v>
      </c>
      <c r="C17" s="98"/>
      <c r="D17" s="99"/>
      <c r="E17" s="200">
        <f>Položky!BA207</f>
        <v>0</v>
      </c>
      <c r="F17" s="201">
        <f>Položky!BB207</f>
        <v>0</v>
      </c>
      <c r="G17" s="201">
        <f>Položky!BC207</f>
        <v>0</v>
      </c>
      <c r="H17" s="201">
        <f>Položky!BD207</f>
        <v>0</v>
      </c>
      <c r="I17" s="202">
        <f>Položky!BE207</f>
        <v>0</v>
      </c>
    </row>
    <row r="18" spans="1:57" s="11" customFormat="1" x14ac:dyDescent="0.2">
      <c r="A18" s="199" t="str">
        <f>Položky!B208</f>
        <v>97</v>
      </c>
      <c r="B18" s="97" t="str">
        <f>Položky!C208</f>
        <v>Prorážení otvorů</v>
      </c>
      <c r="C18" s="98"/>
      <c r="D18" s="99"/>
      <c r="E18" s="200">
        <f>Položky!BA215</f>
        <v>0</v>
      </c>
      <c r="F18" s="201">
        <f>Položky!BB215</f>
        <v>0</v>
      </c>
      <c r="G18" s="201">
        <f>Položky!BC215</f>
        <v>0</v>
      </c>
      <c r="H18" s="201">
        <f>Položky!BD215</f>
        <v>0</v>
      </c>
      <c r="I18" s="202">
        <f>Položky!BE215</f>
        <v>0</v>
      </c>
    </row>
    <row r="19" spans="1:57" s="11" customFormat="1" x14ac:dyDescent="0.2">
      <c r="A19" s="199" t="str">
        <f>Položky!B216</f>
        <v>99</v>
      </c>
      <c r="B19" s="97" t="str">
        <f>Položky!C216</f>
        <v>Staveništní přesun hmot</v>
      </c>
      <c r="C19" s="98"/>
      <c r="D19" s="99"/>
      <c r="E19" s="200">
        <f>Položky!BA220</f>
        <v>0</v>
      </c>
      <c r="F19" s="201">
        <f>Položky!BB220</f>
        <v>0</v>
      </c>
      <c r="G19" s="201">
        <f>Položky!BC220</f>
        <v>0</v>
      </c>
      <c r="H19" s="201">
        <f>Položky!BD220</f>
        <v>0</v>
      </c>
      <c r="I19" s="202">
        <f>Položky!BE220</f>
        <v>0</v>
      </c>
    </row>
    <row r="20" spans="1:57" s="11" customFormat="1" x14ac:dyDescent="0.2">
      <c r="A20" s="199" t="str">
        <f>Položky!B221</f>
        <v>767</v>
      </c>
      <c r="B20" s="97" t="str">
        <f>Položky!C221</f>
        <v>Konstrukce zámečnické</v>
      </c>
      <c r="C20" s="98"/>
      <c r="D20" s="99"/>
      <c r="E20" s="200">
        <f>Položky!BA250</f>
        <v>0</v>
      </c>
      <c r="F20" s="201">
        <f>Položky!BB250</f>
        <v>0</v>
      </c>
      <c r="G20" s="201">
        <f>Položky!BC250</f>
        <v>0</v>
      </c>
      <c r="H20" s="201">
        <f>Položky!BD250</f>
        <v>0</v>
      </c>
      <c r="I20" s="202">
        <f>Položky!BE250</f>
        <v>0</v>
      </c>
    </row>
    <row r="21" spans="1:57" s="11" customFormat="1" x14ac:dyDescent="0.2">
      <c r="A21" s="199" t="str">
        <f>Položky!B251</f>
        <v>783</v>
      </c>
      <c r="B21" s="97" t="str">
        <f>Položky!C251</f>
        <v>Nátěry</v>
      </c>
      <c r="C21" s="98"/>
      <c r="D21" s="99"/>
      <c r="E21" s="200">
        <f>Položky!BA256</f>
        <v>0</v>
      </c>
      <c r="F21" s="201">
        <f>Položky!BB256</f>
        <v>0</v>
      </c>
      <c r="G21" s="201">
        <f>Položky!BC256</f>
        <v>0</v>
      </c>
      <c r="H21" s="201">
        <f>Položky!BD256</f>
        <v>0</v>
      </c>
      <c r="I21" s="202">
        <f>Položky!BE256</f>
        <v>0</v>
      </c>
    </row>
    <row r="22" spans="1:57" s="11" customFormat="1" x14ac:dyDescent="0.2">
      <c r="A22" s="199" t="str">
        <f>Položky!B257</f>
        <v>M22</v>
      </c>
      <c r="B22" s="97" t="str">
        <f>Položky!C257</f>
        <v>Montáž sdělovací a zabezp.tech</v>
      </c>
      <c r="C22" s="98"/>
      <c r="D22" s="99"/>
      <c r="E22" s="200">
        <f>Položky!BA266</f>
        <v>0</v>
      </c>
      <c r="F22" s="201">
        <f>Položky!BB266</f>
        <v>0</v>
      </c>
      <c r="G22" s="201">
        <f>Položky!BC266</f>
        <v>0</v>
      </c>
      <c r="H22" s="201">
        <f>Položky!BD266</f>
        <v>0</v>
      </c>
      <c r="I22" s="202">
        <f>Položky!BE266</f>
        <v>0</v>
      </c>
    </row>
    <row r="23" spans="1:57" s="11" customFormat="1" x14ac:dyDescent="0.2">
      <c r="A23" s="199" t="str">
        <f>Položky!B267</f>
        <v>M23</v>
      </c>
      <c r="B23" s="97" t="str">
        <f>Položky!C267</f>
        <v>Montáže potrubí</v>
      </c>
      <c r="C23" s="98"/>
      <c r="D23" s="99"/>
      <c r="E23" s="200">
        <f>Položky!BA273</f>
        <v>0</v>
      </c>
      <c r="F23" s="201">
        <f>Položky!BB273</f>
        <v>0</v>
      </c>
      <c r="G23" s="201">
        <f>Položky!BC273</f>
        <v>0</v>
      </c>
      <c r="H23" s="201">
        <f>Položky!BD273</f>
        <v>0</v>
      </c>
      <c r="I23" s="202">
        <f>Položky!BE273</f>
        <v>0</v>
      </c>
    </row>
    <row r="24" spans="1:57" s="11" customFormat="1" ht="13.5" thickBot="1" x14ac:dyDescent="0.25">
      <c r="A24" s="199" t="str">
        <f>Položky!B274</f>
        <v>M46</v>
      </c>
      <c r="B24" s="97" t="str">
        <f>Položky!C274</f>
        <v>Zemní práce při montážích</v>
      </c>
      <c r="C24" s="98"/>
      <c r="D24" s="99"/>
      <c r="E24" s="200">
        <f>Položky!BA281</f>
        <v>0</v>
      </c>
      <c r="F24" s="201">
        <f>Položky!BB281</f>
        <v>0</v>
      </c>
      <c r="G24" s="201">
        <f>Položky!BC281</f>
        <v>0</v>
      </c>
      <c r="H24" s="201">
        <f>Položky!BD281</f>
        <v>0</v>
      </c>
      <c r="I24" s="202">
        <f>Položky!BE281</f>
        <v>0</v>
      </c>
    </row>
    <row r="25" spans="1:57" s="105" customFormat="1" ht="13.5" thickBot="1" x14ac:dyDescent="0.25">
      <c r="A25" s="100"/>
      <c r="B25" s="92" t="s">
        <v>50</v>
      </c>
      <c r="C25" s="92"/>
      <c r="D25" s="101"/>
      <c r="E25" s="102">
        <f>SUM(E7:E24)</f>
        <v>0</v>
      </c>
      <c r="F25" s="103">
        <f>SUM(F7:F24)</f>
        <v>0</v>
      </c>
      <c r="G25" s="103">
        <f>SUM(G7:G24)</f>
        <v>0</v>
      </c>
      <c r="H25" s="103">
        <f>SUM(H7:H24)</f>
        <v>0</v>
      </c>
      <c r="I25" s="104">
        <f>SUM(I7:I24)</f>
        <v>0</v>
      </c>
    </row>
    <row r="26" spans="1:57" x14ac:dyDescent="0.2">
      <c r="A26" s="98"/>
      <c r="B26" s="98"/>
      <c r="C26" s="98"/>
      <c r="D26" s="98"/>
      <c r="E26" s="98"/>
      <c r="F26" s="98"/>
      <c r="G26" s="98"/>
      <c r="H26" s="98"/>
      <c r="I26" s="98"/>
    </row>
    <row r="27" spans="1:57" ht="19.5" customHeight="1" x14ac:dyDescent="0.25">
      <c r="A27" s="106" t="s">
        <v>51</v>
      </c>
      <c r="B27" s="106"/>
      <c r="C27" s="106"/>
      <c r="D27" s="106"/>
      <c r="E27" s="106"/>
      <c r="F27" s="106"/>
      <c r="G27" s="107"/>
      <c r="H27" s="106"/>
      <c r="I27" s="106"/>
      <c r="BA27" s="32"/>
      <c r="BB27" s="32"/>
      <c r="BC27" s="32"/>
      <c r="BD27" s="32"/>
      <c r="BE27" s="32"/>
    </row>
    <row r="28" spans="1:57" ht="13.5" thickBot="1" x14ac:dyDescent="0.25">
      <c r="A28" s="108"/>
      <c r="B28" s="108"/>
      <c r="C28" s="108"/>
      <c r="D28" s="108"/>
      <c r="E28" s="108"/>
      <c r="F28" s="108"/>
      <c r="G28" s="108"/>
      <c r="H28" s="108"/>
      <c r="I28" s="108"/>
    </row>
    <row r="29" spans="1:57" x14ac:dyDescent="0.2">
      <c r="A29" s="109" t="s">
        <v>52</v>
      </c>
      <c r="B29" s="110"/>
      <c r="C29" s="110"/>
      <c r="D29" s="111"/>
      <c r="E29" s="112" t="s">
        <v>53</v>
      </c>
      <c r="F29" s="113" t="s">
        <v>54</v>
      </c>
      <c r="G29" s="114" t="s">
        <v>55</v>
      </c>
      <c r="H29" s="115"/>
      <c r="I29" s="116" t="s">
        <v>53</v>
      </c>
    </row>
    <row r="30" spans="1:57" x14ac:dyDescent="0.2">
      <c r="A30" s="117" t="s">
        <v>340</v>
      </c>
      <c r="B30" s="118"/>
      <c r="C30" s="118"/>
      <c r="D30" s="119"/>
      <c r="E30" s="120"/>
      <c r="F30" s="121">
        <v>0</v>
      </c>
      <c r="G30" s="122">
        <f>CHOOSE(BA30+1,HSV+PSV,HSV+PSV+Mont,HSV+PSV+Dodavka+Mont,HSV,PSV,Mont,Dodavka,Mont+Dodavka,0)</f>
        <v>0</v>
      </c>
      <c r="H30" s="123"/>
      <c r="I30" s="124">
        <f>E30+F30*G30/100</f>
        <v>0</v>
      </c>
      <c r="BA30">
        <v>0</v>
      </c>
    </row>
    <row r="31" spans="1:57" x14ac:dyDescent="0.2">
      <c r="A31" s="117" t="s">
        <v>341</v>
      </c>
      <c r="B31" s="118"/>
      <c r="C31" s="118"/>
      <c r="D31" s="119"/>
      <c r="E31" s="120"/>
      <c r="F31" s="121">
        <v>0</v>
      </c>
      <c r="G31" s="122">
        <f>CHOOSE(BA31+1,HSV+PSV,HSV+PSV+Mont,HSV+PSV+Dodavka+Mont,HSV,PSV,Mont,Dodavka,Mont+Dodavka,0)</f>
        <v>0</v>
      </c>
      <c r="H31" s="123"/>
      <c r="I31" s="124">
        <f>E31+F31*G31/100</f>
        <v>0</v>
      </c>
      <c r="BA31">
        <v>0</v>
      </c>
    </row>
    <row r="32" spans="1:57" x14ac:dyDescent="0.2">
      <c r="A32" s="117" t="s">
        <v>342</v>
      </c>
      <c r="B32" s="118"/>
      <c r="C32" s="118"/>
      <c r="D32" s="119"/>
      <c r="E32" s="120"/>
      <c r="F32" s="121">
        <v>0</v>
      </c>
      <c r="G32" s="122">
        <f>CHOOSE(BA32+1,HSV+PSV,HSV+PSV+Mont,HSV+PSV+Dodavka+Mont,HSV,PSV,Mont,Dodavka,Mont+Dodavka,0)</f>
        <v>0</v>
      </c>
      <c r="H32" s="123"/>
      <c r="I32" s="124">
        <f>E32+F32*G32/100</f>
        <v>0</v>
      </c>
      <c r="BA32">
        <v>0</v>
      </c>
    </row>
    <row r="33" spans="1:9" ht="13.5" thickBot="1" x14ac:dyDescent="0.25">
      <c r="A33" s="125"/>
      <c r="B33" s="126" t="s">
        <v>56</v>
      </c>
      <c r="C33" s="127"/>
      <c r="D33" s="128"/>
      <c r="E33" s="129"/>
      <c r="F33" s="130"/>
      <c r="G33" s="130"/>
      <c r="H33" s="131">
        <f>SUM(I30:I32)</f>
        <v>0</v>
      </c>
      <c r="I33" s="132"/>
    </row>
    <row r="34" spans="1:9" x14ac:dyDescent="0.2">
      <c r="A34" s="108"/>
      <c r="B34" s="108"/>
      <c r="C34" s="108"/>
      <c r="D34" s="108"/>
      <c r="E34" s="108"/>
      <c r="F34" s="108"/>
      <c r="G34" s="108"/>
      <c r="H34" s="108"/>
      <c r="I34" s="108"/>
    </row>
    <row r="35" spans="1:9" x14ac:dyDescent="0.2">
      <c r="B35" s="105"/>
      <c r="F35" s="133"/>
      <c r="G35" s="134"/>
      <c r="H35" s="134"/>
      <c r="I35" s="135"/>
    </row>
    <row r="36" spans="1:9" x14ac:dyDescent="0.2">
      <c r="F36" s="133"/>
      <c r="G36" s="134"/>
      <c r="H36" s="134"/>
      <c r="I36" s="135"/>
    </row>
    <row r="37" spans="1:9" x14ac:dyDescent="0.2">
      <c r="F37" s="133"/>
      <c r="G37" s="134"/>
      <c r="H37" s="134"/>
      <c r="I37" s="135"/>
    </row>
    <row r="38" spans="1:9" x14ac:dyDescent="0.2">
      <c r="F38" s="133"/>
      <c r="G38" s="134"/>
      <c r="H38" s="134"/>
      <c r="I38" s="135"/>
    </row>
    <row r="39" spans="1:9" x14ac:dyDescent="0.2">
      <c r="F39" s="133"/>
      <c r="G39" s="134"/>
      <c r="H39" s="134"/>
      <c r="I39" s="135"/>
    </row>
    <row r="40" spans="1:9" x14ac:dyDescent="0.2">
      <c r="F40" s="133"/>
      <c r="G40" s="134"/>
      <c r="H40" s="134"/>
      <c r="I40" s="135"/>
    </row>
    <row r="41" spans="1:9" x14ac:dyDescent="0.2">
      <c r="F41" s="133"/>
      <c r="G41" s="134"/>
      <c r="H41" s="134"/>
      <c r="I41" s="135"/>
    </row>
    <row r="42" spans="1:9" x14ac:dyDescent="0.2">
      <c r="F42" s="133"/>
      <c r="G42" s="134"/>
      <c r="H42" s="134"/>
      <c r="I42" s="135"/>
    </row>
    <row r="43" spans="1:9" x14ac:dyDescent="0.2">
      <c r="F43" s="133"/>
      <c r="G43" s="134"/>
      <c r="H43" s="134"/>
      <c r="I43" s="135"/>
    </row>
    <row r="44" spans="1:9" x14ac:dyDescent="0.2">
      <c r="F44" s="133"/>
      <c r="G44" s="134"/>
      <c r="H44" s="134"/>
      <c r="I44" s="135"/>
    </row>
    <row r="45" spans="1:9" x14ac:dyDescent="0.2">
      <c r="F45" s="133"/>
      <c r="G45" s="134"/>
      <c r="H45" s="134"/>
      <c r="I45" s="135"/>
    </row>
    <row r="46" spans="1:9" x14ac:dyDescent="0.2">
      <c r="F46" s="133"/>
      <c r="G46" s="134"/>
      <c r="H46" s="134"/>
      <c r="I46" s="135"/>
    </row>
    <row r="47" spans="1:9" x14ac:dyDescent="0.2">
      <c r="F47" s="133"/>
      <c r="G47" s="134"/>
      <c r="H47" s="134"/>
      <c r="I47" s="135"/>
    </row>
    <row r="48" spans="1:9" x14ac:dyDescent="0.2">
      <c r="F48" s="133"/>
      <c r="G48" s="134"/>
      <c r="H48" s="134"/>
      <c r="I48" s="135"/>
    </row>
    <row r="49" spans="6:9" x14ac:dyDescent="0.2">
      <c r="F49" s="133"/>
      <c r="G49" s="134"/>
      <c r="H49" s="134"/>
      <c r="I49" s="135"/>
    </row>
    <row r="50" spans="6:9" x14ac:dyDescent="0.2">
      <c r="F50" s="133"/>
      <c r="G50" s="134"/>
      <c r="H50" s="134"/>
      <c r="I50" s="135"/>
    </row>
    <row r="51" spans="6:9" x14ac:dyDescent="0.2">
      <c r="F51" s="133"/>
      <c r="G51" s="134"/>
      <c r="H51" s="134"/>
      <c r="I51" s="135"/>
    </row>
    <row r="52" spans="6:9" x14ac:dyDescent="0.2">
      <c r="F52" s="133"/>
      <c r="G52" s="134"/>
      <c r="H52" s="134"/>
      <c r="I52" s="135"/>
    </row>
    <row r="53" spans="6:9" x14ac:dyDescent="0.2">
      <c r="F53" s="133"/>
      <c r="G53" s="134"/>
      <c r="H53" s="134"/>
      <c r="I53" s="135"/>
    </row>
    <row r="54" spans="6:9" x14ac:dyDescent="0.2">
      <c r="F54" s="133"/>
      <c r="G54" s="134"/>
      <c r="H54" s="134"/>
      <c r="I54" s="135"/>
    </row>
    <row r="55" spans="6:9" x14ac:dyDescent="0.2">
      <c r="F55" s="133"/>
      <c r="G55" s="134"/>
      <c r="H55" s="134"/>
      <c r="I55" s="135"/>
    </row>
    <row r="56" spans="6:9" x14ac:dyDescent="0.2">
      <c r="F56" s="133"/>
      <c r="G56" s="134"/>
      <c r="H56" s="134"/>
      <c r="I56" s="135"/>
    </row>
    <row r="57" spans="6:9" x14ac:dyDescent="0.2">
      <c r="F57" s="133"/>
      <c r="G57" s="134"/>
      <c r="H57" s="134"/>
      <c r="I57" s="135"/>
    </row>
    <row r="58" spans="6:9" x14ac:dyDescent="0.2">
      <c r="F58" s="133"/>
      <c r="G58" s="134"/>
      <c r="H58" s="134"/>
      <c r="I58" s="135"/>
    </row>
    <row r="59" spans="6:9" x14ac:dyDescent="0.2">
      <c r="F59" s="133"/>
      <c r="G59" s="134"/>
      <c r="H59" s="134"/>
      <c r="I59" s="135"/>
    </row>
    <row r="60" spans="6:9" x14ac:dyDescent="0.2">
      <c r="F60" s="133"/>
      <c r="G60" s="134"/>
      <c r="H60" s="134"/>
      <c r="I60" s="135"/>
    </row>
    <row r="61" spans="6:9" x14ac:dyDescent="0.2">
      <c r="F61" s="133"/>
      <c r="G61" s="134"/>
      <c r="H61" s="134"/>
      <c r="I61" s="135"/>
    </row>
    <row r="62" spans="6:9" x14ac:dyDescent="0.2">
      <c r="F62" s="133"/>
      <c r="G62" s="134"/>
      <c r="H62" s="134"/>
      <c r="I62" s="135"/>
    </row>
    <row r="63" spans="6:9" x14ac:dyDescent="0.2">
      <c r="F63" s="133"/>
      <c r="G63" s="134"/>
      <c r="H63" s="134"/>
      <c r="I63" s="135"/>
    </row>
    <row r="64" spans="6:9" x14ac:dyDescent="0.2">
      <c r="F64" s="133"/>
      <c r="G64" s="134"/>
      <c r="H64" s="134"/>
      <c r="I64" s="135"/>
    </row>
    <row r="65" spans="6:9" x14ac:dyDescent="0.2">
      <c r="F65" s="133"/>
      <c r="G65" s="134"/>
      <c r="H65" s="134"/>
      <c r="I65" s="135"/>
    </row>
    <row r="66" spans="6:9" x14ac:dyDescent="0.2">
      <c r="F66" s="133"/>
      <c r="G66" s="134"/>
      <c r="H66" s="134"/>
      <c r="I66" s="135"/>
    </row>
    <row r="67" spans="6:9" x14ac:dyDescent="0.2">
      <c r="F67" s="133"/>
      <c r="G67" s="134"/>
      <c r="H67" s="134"/>
      <c r="I67" s="135"/>
    </row>
    <row r="68" spans="6:9" x14ac:dyDescent="0.2">
      <c r="F68" s="133"/>
      <c r="G68" s="134"/>
      <c r="H68" s="134"/>
      <c r="I68" s="135"/>
    </row>
    <row r="69" spans="6:9" x14ac:dyDescent="0.2">
      <c r="F69" s="133"/>
      <c r="G69" s="134"/>
      <c r="H69" s="134"/>
      <c r="I69" s="135"/>
    </row>
    <row r="70" spans="6:9" x14ac:dyDescent="0.2">
      <c r="F70" s="133"/>
      <c r="G70" s="134"/>
      <c r="H70" s="134"/>
      <c r="I70" s="135"/>
    </row>
    <row r="71" spans="6:9" x14ac:dyDescent="0.2">
      <c r="F71" s="133"/>
      <c r="G71" s="134"/>
      <c r="H71" s="134"/>
      <c r="I71" s="135"/>
    </row>
    <row r="72" spans="6:9" x14ac:dyDescent="0.2">
      <c r="F72" s="133"/>
      <c r="G72" s="134"/>
      <c r="H72" s="134"/>
      <c r="I72" s="135"/>
    </row>
    <row r="73" spans="6:9" x14ac:dyDescent="0.2">
      <c r="F73" s="133"/>
      <c r="G73" s="134"/>
      <c r="H73" s="134"/>
      <c r="I73" s="135"/>
    </row>
    <row r="74" spans="6:9" x14ac:dyDescent="0.2">
      <c r="F74" s="133"/>
      <c r="G74" s="134"/>
      <c r="H74" s="134"/>
      <c r="I74" s="135"/>
    </row>
    <row r="75" spans="6:9" x14ac:dyDescent="0.2">
      <c r="F75" s="133"/>
      <c r="G75" s="134"/>
      <c r="H75" s="134"/>
      <c r="I75" s="135"/>
    </row>
    <row r="76" spans="6:9" x14ac:dyDescent="0.2">
      <c r="F76" s="133"/>
      <c r="G76" s="134"/>
      <c r="H76" s="134"/>
      <c r="I76" s="135"/>
    </row>
    <row r="77" spans="6:9" x14ac:dyDescent="0.2">
      <c r="F77" s="133"/>
      <c r="G77" s="134"/>
      <c r="H77" s="134"/>
      <c r="I77" s="135"/>
    </row>
    <row r="78" spans="6:9" x14ac:dyDescent="0.2">
      <c r="F78" s="133"/>
      <c r="G78" s="134"/>
      <c r="H78" s="134"/>
      <c r="I78" s="135"/>
    </row>
    <row r="79" spans="6:9" x14ac:dyDescent="0.2">
      <c r="F79" s="133"/>
      <c r="G79" s="134"/>
      <c r="H79" s="134"/>
      <c r="I79" s="135"/>
    </row>
    <row r="80" spans="6:9" x14ac:dyDescent="0.2">
      <c r="F80" s="133"/>
      <c r="G80" s="134"/>
      <c r="H80" s="134"/>
      <c r="I80" s="135"/>
    </row>
    <row r="81" spans="6:9" x14ac:dyDescent="0.2">
      <c r="F81" s="133"/>
      <c r="G81" s="134"/>
      <c r="H81" s="134"/>
      <c r="I81" s="135"/>
    </row>
    <row r="82" spans="6:9" x14ac:dyDescent="0.2">
      <c r="F82" s="133"/>
      <c r="G82" s="134"/>
      <c r="H82" s="134"/>
      <c r="I82" s="135"/>
    </row>
    <row r="83" spans="6:9" x14ac:dyDescent="0.2">
      <c r="F83" s="133"/>
      <c r="G83" s="134"/>
      <c r="H83" s="134"/>
      <c r="I83" s="135"/>
    </row>
    <row r="84" spans="6:9" x14ac:dyDescent="0.2">
      <c r="F84" s="133"/>
      <c r="G84" s="134"/>
      <c r="H84" s="134"/>
      <c r="I84" s="135"/>
    </row>
  </sheetData>
  <mergeCells count="4">
    <mergeCell ref="A1:B1"/>
    <mergeCell ref="A2:B2"/>
    <mergeCell ref="G2:I2"/>
    <mergeCell ref="H33:I3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54"/>
  <sheetViews>
    <sheetView showGridLines="0" showZeros="0" zoomScaleNormal="100" workbookViewId="0">
      <selection activeCell="A281" sqref="A281:IV283"/>
    </sheetView>
  </sheetViews>
  <sheetFormatPr defaultRowHeight="12.75" x14ac:dyDescent="0.2"/>
  <cols>
    <col min="1" max="1" width="3.85546875" style="137" customWidth="1"/>
    <col min="2" max="2" width="12" style="137" customWidth="1"/>
    <col min="3" max="3" width="40.42578125" style="137" customWidth="1"/>
    <col min="4" max="4" width="5.5703125" style="137" customWidth="1"/>
    <col min="5" max="5" width="8.5703125" style="193" customWidth="1"/>
    <col min="6" max="6" width="9.85546875" style="137" customWidth="1"/>
    <col min="7" max="7" width="13.85546875" style="137" customWidth="1"/>
    <col min="8" max="16384" width="9.140625" style="137"/>
  </cols>
  <sheetData>
    <row r="1" spans="1:104" ht="15.75" x14ac:dyDescent="0.25">
      <c r="A1" s="136" t="s">
        <v>57</v>
      </c>
      <c r="B1" s="136"/>
      <c r="C1" s="136"/>
      <c r="D1" s="136"/>
      <c r="E1" s="136"/>
      <c r="F1" s="136"/>
      <c r="G1" s="136"/>
    </row>
    <row r="2" spans="1:104" ht="13.5" thickBot="1" x14ac:dyDescent="0.25">
      <c r="A2" s="138"/>
      <c r="B2" s="139"/>
      <c r="C2" s="140"/>
      <c r="D2" s="140"/>
      <c r="E2" s="141"/>
      <c r="F2" s="140"/>
      <c r="G2" s="140"/>
    </row>
    <row r="3" spans="1:104" ht="13.5" thickTop="1" x14ac:dyDescent="0.2">
      <c r="A3" s="142" t="s">
        <v>5</v>
      </c>
      <c r="B3" s="143"/>
      <c r="C3" s="144" t="str">
        <f>CONCATENATE(cislostavby," ",nazevstavby)</f>
        <v xml:space="preserve"> Oplocení zakázaného pásma</v>
      </c>
      <c r="D3" s="145"/>
      <c r="E3" s="146"/>
      <c r="F3" s="147">
        <f>Rekapitulace!H1</f>
        <v>0</v>
      </c>
      <c r="G3" s="148"/>
    </row>
    <row r="4" spans="1:104" ht="13.5" thickBot="1" x14ac:dyDescent="0.25">
      <c r="A4" s="149" t="s">
        <v>1</v>
      </c>
      <c r="B4" s="150"/>
      <c r="C4" s="151" t="str">
        <f>CONCATENATE(cisloobjektu," ",nazevobjektu)</f>
        <v xml:space="preserve"> 501-04,05,06-Ohradní zeď</v>
      </c>
      <c r="D4" s="152"/>
      <c r="E4" s="153"/>
      <c r="F4" s="153"/>
      <c r="G4" s="154"/>
    </row>
    <row r="5" spans="1:104" ht="13.5" thickTop="1" x14ac:dyDescent="0.2">
      <c r="A5" s="155"/>
      <c r="B5" s="156"/>
      <c r="C5" s="156"/>
      <c r="D5" s="138"/>
      <c r="E5" s="157"/>
      <c r="F5" s="138"/>
      <c r="G5" s="158"/>
    </row>
    <row r="6" spans="1:104" x14ac:dyDescent="0.2">
      <c r="A6" s="159" t="s">
        <v>58</v>
      </c>
      <c r="B6" s="160" t="s">
        <v>59</v>
      </c>
      <c r="C6" s="160" t="s">
        <v>60</v>
      </c>
      <c r="D6" s="160" t="s">
        <v>61</v>
      </c>
      <c r="E6" s="161" t="s">
        <v>62</v>
      </c>
      <c r="F6" s="160" t="s">
        <v>63</v>
      </c>
      <c r="G6" s="162" t="s">
        <v>64</v>
      </c>
    </row>
    <row r="7" spans="1:104" x14ac:dyDescent="0.2">
      <c r="A7" s="163" t="s">
        <v>65</v>
      </c>
      <c r="B7" s="164" t="s">
        <v>66</v>
      </c>
      <c r="C7" s="165" t="s">
        <v>67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72</v>
      </c>
      <c r="C8" s="173" t="s">
        <v>73</v>
      </c>
      <c r="D8" s="174" t="s">
        <v>74</v>
      </c>
      <c r="E8" s="175">
        <v>1248</v>
      </c>
      <c r="F8" s="175">
        <v>0</v>
      </c>
      <c r="G8" s="176">
        <f>E8*F8</f>
        <v>0</v>
      </c>
      <c r="O8" s="170">
        <v>2</v>
      </c>
      <c r="AA8" s="137">
        <v>12</v>
      </c>
      <c r="AB8" s="137">
        <v>0</v>
      </c>
      <c r="AC8" s="137">
        <v>1</v>
      </c>
      <c r="AZ8" s="137">
        <v>1</v>
      </c>
      <c r="BA8" s="137">
        <f>IF(AZ8=1,G8,0)</f>
        <v>0</v>
      </c>
      <c r="BB8" s="137">
        <f>IF(AZ8=2,G8,0)</f>
        <v>0</v>
      </c>
      <c r="BC8" s="137">
        <f>IF(AZ8=3,G8,0)</f>
        <v>0</v>
      </c>
      <c r="BD8" s="137">
        <f>IF(AZ8=4,G8,0)</f>
        <v>0</v>
      </c>
      <c r="BE8" s="137">
        <f>IF(AZ8=5,G8,0)</f>
        <v>0</v>
      </c>
      <c r="CZ8" s="137">
        <v>0</v>
      </c>
    </row>
    <row r="9" spans="1:104" x14ac:dyDescent="0.2">
      <c r="A9" s="177"/>
      <c r="B9" s="178"/>
      <c r="C9" s="179" t="s">
        <v>75</v>
      </c>
      <c r="D9" s="180"/>
      <c r="E9" s="181">
        <v>1248</v>
      </c>
      <c r="F9" s="182"/>
      <c r="G9" s="183"/>
      <c r="M9" s="184" t="s">
        <v>75</v>
      </c>
      <c r="O9" s="170"/>
    </row>
    <row r="10" spans="1:104" x14ac:dyDescent="0.2">
      <c r="A10" s="171">
        <v>2</v>
      </c>
      <c r="B10" s="172" t="s">
        <v>76</v>
      </c>
      <c r="C10" s="173" t="s">
        <v>77</v>
      </c>
      <c r="D10" s="174" t="s">
        <v>74</v>
      </c>
      <c r="E10" s="175">
        <v>3848</v>
      </c>
      <c r="F10" s="175">
        <v>0</v>
      </c>
      <c r="G10" s="176">
        <f>E10*F10</f>
        <v>0</v>
      </c>
      <c r="O10" s="170">
        <v>2</v>
      </c>
      <c r="AA10" s="137">
        <v>12</v>
      </c>
      <c r="AB10" s="137">
        <v>0</v>
      </c>
      <c r="AC10" s="137">
        <v>2</v>
      </c>
      <c r="AZ10" s="137">
        <v>1</v>
      </c>
      <c r="BA10" s="137">
        <f>IF(AZ10=1,G10,0)</f>
        <v>0</v>
      </c>
      <c r="BB10" s="137">
        <f>IF(AZ10=2,G10,0)</f>
        <v>0</v>
      </c>
      <c r="BC10" s="137">
        <f>IF(AZ10=3,G10,0)</f>
        <v>0</v>
      </c>
      <c r="BD10" s="137">
        <f>IF(AZ10=4,G10,0)</f>
        <v>0</v>
      </c>
      <c r="BE10" s="137">
        <f>IF(AZ10=5,G10,0)</f>
        <v>0</v>
      </c>
      <c r="CZ10" s="137">
        <v>0</v>
      </c>
    </row>
    <row r="11" spans="1:104" x14ac:dyDescent="0.2">
      <c r="A11" s="177"/>
      <c r="B11" s="178"/>
      <c r="C11" s="179" t="s">
        <v>78</v>
      </c>
      <c r="D11" s="180"/>
      <c r="E11" s="181">
        <v>3848</v>
      </c>
      <c r="F11" s="182"/>
      <c r="G11" s="183"/>
      <c r="M11" s="184" t="s">
        <v>78</v>
      </c>
      <c r="O11" s="170"/>
    </row>
    <row r="12" spans="1:104" x14ac:dyDescent="0.2">
      <c r="A12" s="171">
        <v>3</v>
      </c>
      <c r="B12" s="172" t="s">
        <v>79</v>
      </c>
      <c r="C12" s="173" t="s">
        <v>80</v>
      </c>
      <c r="D12" s="174" t="s">
        <v>74</v>
      </c>
      <c r="E12" s="175">
        <v>5096</v>
      </c>
      <c r="F12" s="175">
        <v>0</v>
      </c>
      <c r="G12" s="176">
        <f>E12*F12</f>
        <v>0</v>
      </c>
      <c r="O12" s="170">
        <v>2</v>
      </c>
      <c r="AA12" s="137">
        <v>12</v>
      </c>
      <c r="AB12" s="137">
        <v>0</v>
      </c>
      <c r="AC12" s="137">
        <v>3</v>
      </c>
      <c r="AZ12" s="137">
        <v>1</v>
      </c>
      <c r="BA12" s="137">
        <f>IF(AZ12=1,G12,0)</f>
        <v>0</v>
      </c>
      <c r="BB12" s="137">
        <f>IF(AZ12=2,G12,0)</f>
        <v>0</v>
      </c>
      <c r="BC12" s="137">
        <f>IF(AZ12=3,G12,0)</f>
        <v>0</v>
      </c>
      <c r="BD12" s="137">
        <f>IF(AZ12=4,G12,0)</f>
        <v>0</v>
      </c>
      <c r="BE12" s="137">
        <f>IF(AZ12=5,G12,0)</f>
        <v>0</v>
      </c>
      <c r="CZ12" s="137">
        <v>0</v>
      </c>
    </row>
    <row r="13" spans="1:104" x14ac:dyDescent="0.2">
      <c r="A13" s="177"/>
      <c r="B13" s="178"/>
      <c r="C13" s="179" t="s">
        <v>81</v>
      </c>
      <c r="D13" s="180"/>
      <c r="E13" s="181">
        <v>5096</v>
      </c>
      <c r="F13" s="182"/>
      <c r="G13" s="183"/>
      <c r="M13" s="184" t="s">
        <v>81</v>
      </c>
      <c r="O13" s="170"/>
    </row>
    <row r="14" spans="1:104" x14ac:dyDescent="0.2">
      <c r="A14" s="171">
        <v>4</v>
      </c>
      <c r="B14" s="172" t="s">
        <v>82</v>
      </c>
      <c r="C14" s="173" t="s">
        <v>83</v>
      </c>
      <c r="D14" s="174" t="s">
        <v>84</v>
      </c>
      <c r="E14" s="175">
        <v>3185</v>
      </c>
      <c r="F14" s="175">
        <v>0</v>
      </c>
      <c r="G14" s="176">
        <f>E14*F14</f>
        <v>0</v>
      </c>
      <c r="O14" s="170">
        <v>2</v>
      </c>
      <c r="AA14" s="137">
        <v>12</v>
      </c>
      <c r="AB14" s="137">
        <v>0</v>
      </c>
      <c r="AC14" s="137">
        <v>4</v>
      </c>
      <c r="AZ14" s="137">
        <v>1</v>
      </c>
      <c r="BA14" s="137">
        <f>IF(AZ14=1,G14,0)</f>
        <v>0</v>
      </c>
      <c r="BB14" s="137">
        <f>IF(AZ14=2,G14,0)</f>
        <v>0</v>
      </c>
      <c r="BC14" s="137">
        <f>IF(AZ14=3,G14,0)</f>
        <v>0</v>
      </c>
      <c r="BD14" s="137">
        <f>IF(AZ14=4,G14,0)</f>
        <v>0</v>
      </c>
      <c r="BE14" s="137">
        <f>IF(AZ14=5,G14,0)</f>
        <v>0</v>
      </c>
      <c r="CZ14" s="137">
        <v>9.8999999999999999E-4</v>
      </c>
    </row>
    <row r="15" spans="1:104" x14ac:dyDescent="0.2">
      <c r="A15" s="177"/>
      <c r="B15" s="178"/>
      <c r="C15" s="179" t="s">
        <v>85</v>
      </c>
      <c r="D15" s="180"/>
      <c r="E15" s="181">
        <v>3185</v>
      </c>
      <c r="F15" s="182"/>
      <c r="G15" s="183"/>
      <c r="M15" s="184" t="s">
        <v>85</v>
      </c>
      <c r="O15" s="170"/>
    </row>
    <row r="16" spans="1:104" x14ac:dyDescent="0.2">
      <c r="A16" s="171">
        <v>5</v>
      </c>
      <c r="B16" s="172" t="s">
        <v>86</v>
      </c>
      <c r="C16" s="173" t="s">
        <v>87</v>
      </c>
      <c r="D16" s="174" t="s">
        <v>84</v>
      </c>
      <c r="E16" s="175">
        <v>7840</v>
      </c>
      <c r="F16" s="175">
        <v>0</v>
      </c>
      <c r="G16" s="176">
        <f>E16*F16</f>
        <v>0</v>
      </c>
      <c r="O16" s="170">
        <v>2</v>
      </c>
      <c r="AA16" s="137">
        <v>12</v>
      </c>
      <c r="AB16" s="137">
        <v>0</v>
      </c>
      <c r="AC16" s="137">
        <v>5</v>
      </c>
      <c r="AZ16" s="137">
        <v>1</v>
      </c>
      <c r="BA16" s="137">
        <f>IF(AZ16=1,G16,0)</f>
        <v>0</v>
      </c>
      <c r="BB16" s="137">
        <f>IF(AZ16=2,G16,0)</f>
        <v>0</v>
      </c>
      <c r="BC16" s="137">
        <f>IF(AZ16=3,G16,0)</f>
        <v>0</v>
      </c>
      <c r="BD16" s="137">
        <f>IF(AZ16=4,G16,0)</f>
        <v>0</v>
      </c>
      <c r="BE16" s="137">
        <f>IF(AZ16=5,G16,0)</f>
        <v>0</v>
      </c>
      <c r="CZ16" s="137">
        <v>0</v>
      </c>
    </row>
    <row r="17" spans="1:104" x14ac:dyDescent="0.2">
      <c r="A17" s="177"/>
      <c r="B17" s="178"/>
      <c r="C17" s="179" t="s">
        <v>88</v>
      </c>
      <c r="D17" s="180"/>
      <c r="E17" s="181">
        <v>7840</v>
      </c>
      <c r="F17" s="182"/>
      <c r="G17" s="183"/>
      <c r="M17" s="184" t="s">
        <v>88</v>
      </c>
      <c r="O17" s="170"/>
    </row>
    <row r="18" spans="1:104" x14ac:dyDescent="0.2">
      <c r="A18" s="171">
        <v>6</v>
      </c>
      <c r="B18" s="172" t="s">
        <v>89</v>
      </c>
      <c r="C18" s="173" t="s">
        <v>90</v>
      </c>
      <c r="D18" s="174" t="s">
        <v>74</v>
      </c>
      <c r="E18" s="175">
        <v>1917.125</v>
      </c>
      <c r="F18" s="175">
        <v>0</v>
      </c>
      <c r="G18" s="176">
        <f>E18*F18</f>
        <v>0</v>
      </c>
      <c r="O18" s="170">
        <v>2</v>
      </c>
      <c r="AA18" s="137">
        <v>12</v>
      </c>
      <c r="AB18" s="137">
        <v>0</v>
      </c>
      <c r="AC18" s="137">
        <v>6</v>
      </c>
      <c r="AZ18" s="137">
        <v>1</v>
      </c>
      <c r="BA18" s="137">
        <f>IF(AZ18=1,G18,0)</f>
        <v>0</v>
      </c>
      <c r="BB18" s="137">
        <f>IF(AZ18=2,G18,0)</f>
        <v>0</v>
      </c>
      <c r="BC18" s="137">
        <f>IF(AZ18=3,G18,0)</f>
        <v>0</v>
      </c>
      <c r="BD18" s="137">
        <f>IF(AZ18=4,G18,0)</f>
        <v>0</v>
      </c>
      <c r="BE18" s="137">
        <f>IF(AZ18=5,G18,0)</f>
        <v>0</v>
      </c>
      <c r="CZ18" s="137">
        <v>0</v>
      </c>
    </row>
    <row r="19" spans="1:104" x14ac:dyDescent="0.2">
      <c r="A19" s="177"/>
      <c r="B19" s="178"/>
      <c r="C19" s="179" t="s">
        <v>91</v>
      </c>
      <c r="D19" s="180"/>
      <c r="E19" s="181">
        <v>1917.125</v>
      </c>
      <c r="F19" s="182"/>
      <c r="G19" s="183"/>
      <c r="M19" s="184" t="s">
        <v>91</v>
      </c>
      <c r="O19" s="170"/>
    </row>
    <row r="20" spans="1:104" x14ac:dyDescent="0.2">
      <c r="A20" s="171">
        <v>7</v>
      </c>
      <c r="B20" s="172" t="s">
        <v>92</v>
      </c>
      <c r="C20" s="173" t="s">
        <v>93</v>
      </c>
      <c r="D20" s="174" t="s">
        <v>84</v>
      </c>
      <c r="E20" s="175">
        <v>1837.5</v>
      </c>
      <c r="F20" s="175">
        <v>0</v>
      </c>
      <c r="G20" s="176">
        <f>E20*F20</f>
        <v>0</v>
      </c>
      <c r="O20" s="170">
        <v>2</v>
      </c>
      <c r="AA20" s="137">
        <v>12</v>
      </c>
      <c r="AB20" s="137">
        <v>0</v>
      </c>
      <c r="AC20" s="137">
        <v>7</v>
      </c>
      <c r="AZ20" s="137">
        <v>1</v>
      </c>
      <c r="BA20" s="137">
        <f>IF(AZ20=1,G20,0)</f>
        <v>0</v>
      </c>
      <c r="BB20" s="137">
        <f>IF(AZ20=2,G20,0)</f>
        <v>0</v>
      </c>
      <c r="BC20" s="137">
        <f>IF(AZ20=3,G20,0)</f>
        <v>0</v>
      </c>
      <c r="BD20" s="137">
        <f>IF(AZ20=4,G20,0)</f>
        <v>0</v>
      </c>
      <c r="BE20" s="137">
        <f>IF(AZ20=5,G20,0)</f>
        <v>0</v>
      </c>
      <c r="CZ20" s="137">
        <v>0</v>
      </c>
    </row>
    <row r="21" spans="1:104" x14ac:dyDescent="0.2">
      <c r="A21" s="177"/>
      <c r="B21" s="178"/>
      <c r="C21" s="179" t="s">
        <v>94</v>
      </c>
      <c r="D21" s="180"/>
      <c r="E21" s="181">
        <v>1837.5</v>
      </c>
      <c r="F21" s="182"/>
      <c r="G21" s="183"/>
      <c r="M21" s="184" t="s">
        <v>94</v>
      </c>
      <c r="O21" s="170"/>
    </row>
    <row r="22" spans="1:104" x14ac:dyDescent="0.2">
      <c r="A22" s="171">
        <v>8</v>
      </c>
      <c r="B22" s="172" t="s">
        <v>95</v>
      </c>
      <c r="C22" s="173" t="s">
        <v>96</v>
      </c>
      <c r="D22" s="174" t="s">
        <v>74</v>
      </c>
      <c r="E22" s="175">
        <v>588</v>
      </c>
      <c r="F22" s="175">
        <v>0</v>
      </c>
      <c r="G22" s="176">
        <f>E22*F22</f>
        <v>0</v>
      </c>
      <c r="O22" s="170">
        <v>2</v>
      </c>
      <c r="AA22" s="137">
        <v>12</v>
      </c>
      <c r="AB22" s="137">
        <v>0</v>
      </c>
      <c r="AC22" s="137">
        <v>8</v>
      </c>
      <c r="AZ22" s="137">
        <v>1</v>
      </c>
      <c r="BA22" s="137">
        <f>IF(AZ22=1,G22,0)</f>
        <v>0</v>
      </c>
      <c r="BB22" s="137">
        <f>IF(AZ22=2,G22,0)</f>
        <v>0</v>
      </c>
      <c r="BC22" s="137">
        <f>IF(AZ22=3,G22,0)</f>
        <v>0</v>
      </c>
      <c r="BD22" s="137">
        <f>IF(AZ22=4,G22,0)</f>
        <v>0</v>
      </c>
      <c r="BE22" s="137">
        <f>IF(AZ22=5,G22,0)</f>
        <v>0</v>
      </c>
      <c r="CZ22" s="137">
        <v>0</v>
      </c>
    </row>
    <row r="23" spans="1:104" x14ac:dyDescent="0.2">
      <c r="A23" s="177"/>
      <c r="B23" s="178"/>
      <c r="C23" s="179" t="s">
        <v>97</v>
      </c>
      <c r="D23" s="180"/>
      <c r="E23" s="181">
        <v>588</v>
      </c>
      <c r="F23" s="182"/>
      <c r="G23" s="183"/>
      <c r="M23" s="184" t="s">
        <v>97</v>
      </c>
      <c r="O23" s="170"/>
    </row>
    <row r="24" spans="1:104" ht="22.5" x14ac:dyDescent="0.2">
      <c r="A24" s="171">
        <v>9</v>
      </c>
      <c r="B24" s="172" t="s">
        <v>98</v>
      </c>
      <c r="C24" s="173" t="s">
        <v>99</v>
      </c>
      <c r="D24" s="174" t="s">
        <v>100</v>
      </c>
      <c r="E24" s="175">
        <v>500</v>
      </c>
      <c r="F24" s="175">
        <v>0</v>
      </c>
      <c r="G24" s="176">
        <f>E24*F24</f>
        <v>0</v>
      </c>
      <c r="O24" s="170">
        <v>2</v>
      </c>
      <c r="AA24" s="137">
        <v>12</v>
      </c>
      <c r="AB24" s="137">
        <v>0</v>
      </c>
      <c r="AC24" s="137">
        <v>9</v>
      </c>
      <c r="AZ24" s="137">
        <v>1</v>
      </c>
      <c r="BA24" s="137">
        <f>IF(AZ24=1,G24,0)</f>
        <v>0</v>
      </c>
      <c r="BB24" s="137">
        <f>IF(AZ24=2,G24,0)</f>
        <v>0</v>
      </c>
      <c r="BC24" s="137">
        <f>IF(AZ24=3,G24,0)</f>
        <v>0</v>
      </c>
      <c r="BD24" s="137">
        <f>IF(AZ24=4,G24,0)</f>
        <v>0</v>
      </c>
      <c r="BE24" s="137">
        <f>IF(AZ24=5,G24,0)</f>
        <v>0</v>
      </c>
      <c r="CZ24" s="137">
        <v>0</v>
      </c>
    </row>
    <row r="25" spans="1:104" x14ac:dyDescent="0.2">
      <c r="A25" s="171">
        <v>10</v>
      </c>
      <c r="B25" s="172" t="s">
        <v>101</v>
      </c>
      <c r="C25" s="173" t="s">
        <v>102</v>
      </c>
      <c r="D25" s="174" t="s">
        <v>84</v>
      </c>
      <c r="E25" s="175">
        <v>43</v>
      </c>
      <c r="F25" s="175">
        <v>0</v>
      </c>
      <c r="G25" s="176">
        <f>E25*F25</f>
        <v>0</v>
      </c>
      <c r="O25" s="170">
        <v>2</v>
      </c>
      <c r="AA25" s="137">
        <v>12</v>
      </c>
      <c r="AB25" s="137">
        <v>0</v>
      </c>
      <c r="AC25" s="137">
        <v>10</v>
      </c>
      <c r="AZ25" s="137">
        <v>1</v>
      </c>
      <c r="BA25" s="137">
        <f>IF(AZ25=1,G25,0)</f>
        <v>0</v>
      </c>
      <c r="BB25" s="137">
        <f>IF(AZ25=2,G25,0)</f>
        <v>0</v>
      </c>
      <c r="BC25" s="137">
        <f>IF(AZ25=3,G25,0)</f>
        <v>0</v>
      </c>
      <c r="BD25" s="137">
        <f>IF(AZ25=4,G25,0)</f>
        <v>0</v>
      </c>
      <c r="BE25" s="137">
        <f>IF(AZ25=5,G25,0)</f>
        <v>0</v>
      </c>
      <c r="CZ25" s="137">
        <v>0</v>
      </c>
    </row>
    <row r="26" spans="1:104" x14ac:dyDescent="0.2">
      <c r="A26" s="177"/>
      <c r="B26" s="178"/>
      <c r="C26" s="179" t="s">
        <v>103</v>
      </c>
      <c r="D26" s="180"/>
      <c r="E26" s="181">
        <v>43</v>
      </c>
      <c r="F26" s="182"/>
      <c r="G26" s="183"/>
      <c r="M26" s="184" t="s">
        <v>103</v>
      </c>
      <c r="O26" s="170"/>
    </row>
    <row r="27" spans="1:104" x14ac:dyDescent="0.2">
      <c r="A27" s="171">
        <v>11</v>
      </c>
      <c r="B27" s="172" t="s">
        <v>101</v>
      </c>
      <c r="C27" s="173" t="s">
        <v>104</v>
      </c>
      <c r="D27" s="174" t="s">
        <v>84</v>
      </c>
      <c r="E27" s="175">
        <v>43</v>
      </c>
      <c r="F27" s="175">
        <v>0</v>
      </c>
      <c r="G27" s="176">
        <f>E27*F27</f>
        <v>0</v>
      </c>
      <c r="O27" s="170">
        <v>2</v>
      </c>
      <c r="AA27" s="137">
        <v>12</v>
      </c>
      <c r="AB27" s="137">
        <v>0</v>
      </c>
      <c r="AC27" s="137">
        <v>11</v>
      </c>
      <c r="AZ27" s="137">
        <v>1</v>
      </c>
      <c r="BA27" s="137">
        <f>IF(AZ27=1,G27,0)</f>
        <v>0</v>
      </c>
      <c r="BB27" s="137">
        <f>IF(AZ27=2,G27,0)</f>
        <v>0</v>
      </c>
      <c r="BC27" s="137">
        <f>IF(AZ27=3,G27,0)</f>
        <v>0</v>
      </c>
      <c r="BD27" s="137">
        <f>IF(AZ27=4,G27,0)</f>
        <v>0</v>
      </c>
      <c r="BE27" s="137">
        <f>IF(AZ27=5,G27,0)</f>
        <v>0</v>
      </c>
      <c r="CZ27" s="137">
        <v>0</v>
      </c>
    </row>
    <row r="28" spans="1:104" x14ac:dyDescent="0.2">
      <c r="A28" s="177"/>
      <c r="B28" s="178"/>
      <c r="C28" s="179" t="s">
        <v>103</v>
      </c>
      <c r="D28" s="180"/>
      <c r="E28" s="181">
        <v>43</v>
      </c>
      <c r="F28" s="182"/>
      <c r="G28" s="183"/>
      <c r="M28" s="184" t="s">
        <v>103</v>
      </c>
      <c r="O28" s="170"/>
    </row>
    <row r="29" spans="1:104" x14ac:dyDescent="0.2">
      <c r="A29" s="171">
        <v>12</v>
      </c>
      <c r="B29" s="172" t="s">
        <v>105</v>
      </c>
      <c r="C29" s="173" t="s">
        <v>106</v>
      </c>
      <c r="D29" s="174" t="s">
        <v>84</v>
      </c>
      <c r="E29" s="175">
        <v>43</v>
      </c>
      <c r="F29" s="175">
        <v>0</v>
      </c>
      <c r="G29" s="176">
        <f>E29*F29</f>
        <v>0</v>
      </c>
      <c r="O29" s="170">
        <v>2</v>
      </c>
      <c r="AA29" s="137">
        <v>12</v>
      </c>
      <c r="AB29" s="137">
        <v>0</v>
      </c>
      <c r="AC29" s="137">
        <v>12</v>
      </c>
      <c r="AZ29" s="137">
        <v>1</v>
      </c>
      <c r="BA29" s="137">
        <f>IF(AZ29=1,G29,0)</f>
        <v>0</v>
      </c>
      <c r="BB29" s="137">
        <f>IF(AZ29=2,G29,0)</f>
        <v>0</v>
      </c>
      <c r="BC29" s="137">
        <f>IF(AZ29=3,G29,0)</f>
        <v>0</v>
      </c>
      <c r="BD29" s="137">
        <f>IF(AZ29=4,G29,0)</f>
        <v>0</v>
      </c>
      <c r="BE29" s="137">
        <f>IF(AZ29=5,G29,0)</f>
        <v>0</v>
      </c>
      <c r="CZ29" s="137">
        <v>0</v>
      </c>
    </row>
    <row r="30" spans="1:104" x14ac:dyDescent="0.2">
      <c r="A30" s="177"/>
      <c r="B30" s="178"/>
      <c r="C30" s="179" t="s">
        <v>103</v>
      </c>
      <c r="D30" s="180"/>
      <c r="E30" s="181">
        <v>43</v>
      </c>
      <c r="F30" s="182"/>
      <c r="G30" s="183"/>
      <c r="M30" s="184" t="s">
        <v>103</v>
      </c>
      <c r="O30" s="170"/>
    </row>
    <row r="31" spans="1:104" x14ac:dyDescent="0.2">
      <c r="A31" s="171">
        <v>13</v>
      </c>
      <c r="B31" s="172" t="s">
        <v>107</v>
      </c>
      <c r="C31" s="173" t="s">
        <v>108</v>
      </c>
      <c r="D31" s="174" t="s">
        <v>74</v>
      </c>
      <c r="E31" s="175">
        <v>8.6</v>
      </c>
      <c r="F31" s="175">
        <v>0</v>
      </c>
      <c r="G31" s="176">
        <f>E31*F31</f>
        <v>0</v>
      </c>
      <c r="O31" s="170">
        <v>2</v>
      </c>
      <c r="AA31" s="137">
        <v>12</v>
      </c>
      <c r="AB31" s="137">
        <v>0</v>
      </c>
      <c r="AC31" s="137">
        <v>13</v>
      </c>
      <c r="AZ31" s="137">
        <v>1</v>
      </c>
      <c r="BA31" s="137">
        <f>IF(AZ31=1,G31,0)</f>
        <v>0</v>
      </c>
      <c r="BB31" s="137">
        <f>IF(AZ31=2,G31,0)</f>
        <v>0</v>
      </c>
      <c r="BC31" s="137">
        <f>IF(AZ31=3,G31,0)</f>
        <v>0</v>
      </c>
      <c r="BD31" s="137">
        <f>IF(AZ31=4,G31,0)</f>
        <v>0</v>
      </c>
      <c r="BE31" s="137">
        <f>IF(AZ31=5,G31,0)</f>
        <v>0</v>
      </c>
      <c r="CZ31" s="137">
        <v>0</v>
      </c>
    </row>
    <row r="32" spans="1:104" x14ac:dyDescent="0.2">
      <c r="A32" s="177"/>
      <c r="B32" s="178"/>
      <c r="C32" s="179" t="s">
        <v>109</v>
      </c>
      <c r="D32" s="180"/>
      <c r="E32" s="181">
        <v>8.6</v>
      </c>
      <c r="F32" s="182"/>
      <c r="G32" s="183"/>
      <c r="M32" s="184" t="s">
        <v>109</v>
      </c>
      <c r="O32" s="170"/>
    </row>
    <row r="33" spans="1:104" x14ac:dyDescent="0.2">
      <c r="A33" s="171">
        <v>14</v>
      </c>
      <c r="B33" s="172" t="s">
        <v>110</v>
      </c>
      <c r="C33" s="173" t="s">
        <v>111</v>
      </c>
      <c r="D33" s="174" t="s">
        <v>112</v>
      </c>
      <c r="E33" s="175">
        <v>20</v>
      </c>
      <c r="F33" s="175">
        <v>0</v>
      </c>
      <c r="G33" s="176">
        <f>E33*F33</f>
        <v>0</v>
      </c>
      <c r="O33" s="170">
        <v>2</v>
      </c>
      <c r="AA33" s="137">
        <v>12</v>
      </c>
      <c r="AB33" s="137">
        <v>0</v>
      </c>
      <c r="AC33" s="137">
        <v>14</v>
      </c>
      <c r="AZ33" s="137">
        <v>1</v>
      </c>
      <c r="BA33" s="137">
        <f>IF(AZ33=1,G33,0)</f>
        <v>0</v>
      </c>
      <c r="BB33" s="137">
        <f>IF(AZ33=2,G33,0)</f>
        <v>0</v>
      </c>
      <c r="BC33" s="137">
        <f>IF(AZ33=3,G33,0)</f>
        <v>0</v>
      </c>
      <c r="BD33" s="137">
        <f>IF(AZ33=4,G33,0)</f>
        <v>0</v>
      </c>
      <c r="BE33" s="137">
        <f>IF(AZ33=5,G33,0)</f>
        <v>0</v>
      </c>
      <c r="CZ33" s="137">
        <v>0</v>
      </c>
    </row>
    <row r="34" spans="1:104" ht="22.5" x14ac:dyDescent="0.2">
      <c r="A34" s="171">
        <v>15</v>
      </c>
      <c r="B34" s="172" t="s">
        <v>113</v>
      </c>
      <c r="C34" s="173" t="s">
        <v>114</v>
      </c>
      <c r="D34" s="174" t="s">
        <v>74</v>
      </c>
      <c r="E34" s="175">
        <v>3</v>
      </c>
      <c r="F34" s="175">
        <v>0</v>
      </c>
      <c r="G34" s="176">
        <f>E34*F34</f>
        <v>0</v>
      </c>
      <c r="O34" s="170">
        <v>2</v>
      </c>
      <c r="AA34" s="137">
        <v>12</v>
      </c>
      <c r="AB34" s="137">
        <v>0</v>
      </c>
      <c r="AC34" s="137">
        <v>15</v>
      </c>
      <c r="AZ34" s="137">
        <v>1</v>
      </c>
      <c r="BA34" s="137">
        <f>IF(AZ34=1,G34,0)</f>
        <v>0</v>
      </c>
      <c r="BB34" s="137">
        <f>IF(AZ34=2,G34,0)</f>
        <v>0</v>
      </c>
      <c r="BC34" s="137">
        <f>IF(AZ34=3,G34,0)</f>
        <v>0</v>
      </c>
      <c r="BD34" s="137">
        <f>IF(AZ34=4,G34,0)</f>
        <v>0</v>
      </c>
      <c r="BE34" s="137">
        <f>IF(AZ34=5,G34,0)</f>
        <v>0</v>
      </c>
      <c r="CZ34" s="137">
        <v>0</v>
      </c>
    </row>
    <row r="35" spans="1:104" x14ac:dyDescent="0.2">
      <c r="A35" s="177"/>
      <c r="B35" s="178"/>
      <c r="C35" s="179" t="s">
        <v>115</v>
      </c>
      <c r="D35" s="180"/>
      <c r="E35" s="181">
        <v>3</v>
      </c>
      <c r="F35" s="182"/>
      <c r="G35" s="183"/>
      <c r="M35" s="184" t="s">
        <v>115</v>
      </c>
      <c r="O35" s="170"/>
    </row>
    <row r="36" spans="1:104" x14ac:dyDescent="0.2">
      <c r="A36" s="171">
        <v>16</v>
      </c>
      <c r="B36" s="172" t="s">
        <v>116</v>
      </c>
      <c r="C36" s="173" t="s">
        <v>117</v>
      </c>
      <c r="D36" s="174" t="s">
        <v>74</v>
      </c>
      <c r="E36" s="175">
        <v>3009.8</v>
      </c>
      <c r="F36" s="175">
        <v>0</v>
      </c>
      <c r="G36" s="176">
        <f>E36*F36</f>
        <v>0</v>
      </c>
      <c r="O36" s="170">
        <v>2</v>
      </c>
      <c r="AA36" s="137">
        <v>12</v>
      </c>
      <c r="AB36" s="137">
        <v>0</v>
      </c>
      <c r="AC36" s="137">
        <v>16</v>
      </c>
      <c r="AZ36" s="137">
        <v>1</v>
      </c>
      <c r="BA36" s="137">
        <f>IF(AZ36=1,G36,0)</f>
        <v>0</v>
      </c>
      <c r="BB36" s="137">
        <f>IF(AZ36=2,G36,0)</f>
        <v>0</v>
      </c>
      <c r="BC36" s="137">
        <f>IF(AZ36=3,G36,0)</f>
        <v>0</v>
      </c>
      <c r="BD36" s="137">
        <f>IF(AZ36=4,G36,0)</f>
        <v>0</v>
      </c>
      <c r="BE36" s="137">
        <f>IF(AZ36=5,G36,0)</f>
        <v>0</v>
      </c>
      <c r="CZ36" s="137">
        <v>0</v>
      </c>
    </row>
    <row r="37" spans="1:104" x14ac:dyDescent="0.2">
      <c r="A37" s="177"/>
      <c r="B37" s="178"/>
      <c r="C37" s="179" t="s">
        <v>118</v>
      </c>
      <c r="D37" s="180"/>
      <c r="E37" s="181">
        <v>3179</v>
      </c>
      <c r="F37" s="182"/>
      <c r="G37" s="183"/>
      <c r="M37" s="184" t="s">
        <v>118</v>
      </c>
      <c r="O37" s="170"/>
    </row>
    <row r="38" spans="1:104" x14ac:dyDescent="0.2">
      <c r="A38" s="177"/>
      <c r="B38" s="178"/>
      <c r="C38" s="179" t="s">
        <v>119</v>
      </c>
      <c r="D38" s="180"/>
      <c r="E38" s="181">
        <v>-169.2</v>
      </c>
      <c r="F38" s="182"/>
      <c r="G38" s="183"/>
      <c r="M38" s="184" t="s">
        <v>119</v>
      </c>
      <c r="O38" s="170"/>
    </row>
    <row r="39" spans="1:104" x14ac:dyDescent="0.2">
      <c r="A39" s="185"/>
      <c r="B39" s="186" t="s">
        <v>69</v>
      </c>
      <c r="C39" s="187" t="str">
        <f>CONCATENATE(B7," ",C7)</f>
        <v>1 Zemní práce</v>
      </c>
      <c r="D39" s="185"/>
      <c r="E39" s="188"/>
      <c r="F39" s="188"/>
      <c r="G39" s="189">
        <f>SUM(G7:G38)</f>
        <v>0</v>
      </c>
      <c r="O39" s="170">
        <v>4</v>
      </c>
      <c r="BA39" s="190">
        <f>SUM(BA7:BA38)</f>
        <v>0</v>
      </c>
      <c r="BB39" s="190">
        <f>SUM(BB7:BB38)</f>
        <v>0</v>
      </c>
      <c r="BC39" s="190">
        <f>SUM(BC7:BC38)</f>
        <v>0</v>
      </c>
      <c r="BD39" s="190">
        <f>SUM(BD7:BD38)</f>
        <v>0</v>
      </c>
      <c r="BE39" s="190">
        <f>SUM(BE7:BE38)</f>
        <v>0</v>
      </c>
    </row>
    <row r="40" spans="1:104" x14ac:dyDescent="0.2">
      <c r="A40" s="163" t="s">
        <v>65</v>
      </c>
      <c r="B40" s="164" t="s">
        <v>120</v>
      </c>
      <c r="C40" s="165" t="s">
        <v>121</v>
      </c>
      <c r="D40" s="166"/>
      <c r="E40" s="167"/>
      <c r="F40" s="167"/>
      <c r="G40" s="168"/>
      <c r="H40" s="169"/>
      <c r="I40" s="169"/>
      <c r="O40" s="170">
        <v>1</v>
      </c>
    </row>
    <row r="41" spans="1:104" x14ac:dyDescent="0.2">
      <c r="A41" s="171">
        <v>17</v>
      </c>
      <c r="B41" s="172" t="s">
        <v>122</v>
      </c>
      <c r="C41" s="173" t="s">
        <v>123</v>
      </c>
      <c r="D41" s="174" t="s">
        <v>124</v>
      </c>
      <c r="E41" s="175">
        <v>7.35</v>
      </c>
      <c r="F41" s="175">
        <v>0</v>
      </c>
      <c r="G41" s="176">
        <f>E41*F41</f>
        <v>0</v>
      </c>
      <c r="O41" s="170">
        <v>2</v>
      </c>
      <c r="AA41" s="137">
        <v>12</v>
      </c>
      <c r="AB41" s="137">
        <v>1</v>
      </c>
      <c r="AC41" s="137">
        <v>17</v>
      </c>
      <c r="AZ41" s="137">
        <v>1</v>
      </c>
      <c r="BA41" s="137">
        <f>IF(AZ41=1,G41,0)</f>
        <v>0</v>
      </c>
      <c r="BB41" s="137">
        <f>IF(AZ41=2,G41,0)</f>
        <v>0</v>
      </c>
      <c r="BC41" s="137">
        <f>IF(AZ41=3,G41,0)</f>
        <v>0</v>
      </c>
      <c r="BD41" s="137">
        <f>IF(AZ41=4,G41,0)</f>
        <v>0</v>
      </c>
      <c r="BE41" s="137">
        <f>IF(AZ41=5,G41,0)</f>
        <v>0</v>
      </c>
      <c r="CZ41" s="137">
        <v>1E-3</v>
      </c>
    </row>
    <row r="42" spans="1:104" x14ac:dyDescent="0.2">
      <c r="A42" s="177"/>
      <c r="B42" s="178"/>
      <c r="C42" s="179" t="s">
        <v>125</v>
      </c>
      <c r="D42" s="180"/>
      <c r="E42" s="181">
        <v>0</v>
      </c>
      <c r="F42" s="182"/>
      <c r="G42" s="183"/>
      <c r="M42" s="184" t="s">
        <v>125</v>
      </c>
      <c r="O42" s="170"/>
    </row>
    <row r="43" spans="1:104" x14ac:dyDescent="0.2">
      <c r="A43" s="177"/>
      <c r="B43" s="178"/>
      <c r="C43" s="179" t="s">
        <v>126</v>
      </c>
      <c r="D43" s="180"/>
      <c r="E43" s="181">
        <v>7.35</v>
      </c>
      <c r="F43" s="182"/>
      <c r="G43" s="183"/>
      <c r="M43" s="184" t="s">
        <v>126</v>
      </c>
      <c r="O43" s="170"/>
    </row>
    <row r="44" spans="1:104" x14ac:dyDescent="0.2">
      <c r="A44" s="171">
        <v>18</v>
      </c>
      <c r="B44" s="172" t="s">
        <v>127</v>
      </c>
      <c r="C44" s="173" t="s">
        <v>128</v>
      </c>
      <c r="D44" s="174" t="s">
        <v>129</v>
      </c>
      <c r="E44" s="175">
        <v>0.36749999999999999</v>
      </c>
      <c r="F44" s="175">
        <v>0</v>
      </c>
      <c r="G44" s="176">
        <f>E44*F44</f>
        <v>0</v>
      </c>
      <c r="O44" s="170">
        <v>2</v>
      </c>
      <c r="AA44" s="137">
        <v>12</v>
      </c>
      <c r="AB44" s="137">
        <v>0</v>
      </c>
      <c r="AC44" s="137">
        <v>18</v>
      </c>
      <c r="AZ44" s="137">
        <v>1</v>
      </c>
      <c r="BA44" s="137">
        <f>IF(AZ44=1,G44,0)</f>
        <v>0</v>
      </c>
      <c r="BB44" s="137">
        <f>IF(AZ44=2,G44,0)</f>
        <v>0</v>
      </c>
      <c r="BC44" s="137">
        <f>IF(AZ44=3,G44,0)</f>
        <v>0</v>
      </c>
      <c r="BD44" s="137">
        <f>IF(AZ44=4,G44,0)</f>
        <v>0</v>
      </c>
      <c r="BE44" s="137">
        <f>IF(AZ44=5,G44,0)</f>
        <v>0</v>
      </c>
      <c r="CZ44" s="137">
        <v>0</v>
      </c>
    </row>
    <row r="45" spans="1:104" x14ac:dyDescent="0.2">
      <c r="A45" s="177"/>
      <c r="B45" s="178"/>
      <c r="C45" s="179" t="s">
        <v>130</v>
      </c>
      <c r="D45" s="180"/>
      <c r="E45" s="181">
        <v>0.36749999999999999</v>
      </c>
      <c r="F45" s="182"/>
      <c r="G45" s="183"/>
      <c r="M45" s="184" t="s">
        <v>130</v>
      </c>
      <c r="O45" s="170"/>
    </row>
    <row r="46" spans="1:104" x14ac:dyDescent="0.2">
      <c r="A46" s="185"/>
      <c r="B46" s="186" t="s">
        <v>69</v>
      </c>
      <c r="C46" s="187" t="str">
        <f>CONCATENATE(B40," ",C40)</f>
        <v>11 Přípravné a přidružené práce</v>
      </c>
      <c r="D46" s="185"/>
      <c r="E46" s="188"/>
      <c r="F46" s="188"/>
      <c r="G46" s="189">
        <f>SUM(G40:G45)</f>
        <v>0</v>
      </c>
      <c r="O46" s="170">
        <v>4</v>
      </c>
      <c r="BA46" s="190">
        <f>SUM(BA40:BA45)</f>
        <v>0</v>
      </c>
      <c r="BB46" s="190">
        <f>SUM(BB40:BB45)</f>
        <v>0</v>
      </c>
      <c r="BC46" s="190">
        <f>SUM(BC40:BC45)</f>
        <v>0</v>
      </c>
      <c r="BD46" s="190">
        <f>SUM(BD40:BD45)</f>
        <v>0</v>
      </c>
      <c r="BE46" s="190">
        <f>SUM(BE40:BE45)</f>
        <v>0</v>
      </c>
    </row>
    <row r="47" spans="1:104" x14ac:dyDescent="0.2">
      <c r="A47" s="163" t="s">
        <v>65</v>
      </c>
      <c r="B47" s="164" t="s">
        <v>131</v>
      </c>
      <c r="C47" s="165" t="s">
        <v>132</v>
      </c>
      <c r="D47" s="166"/>
      <c r="E47" s="167"/>
      <c r="F47" s="167"/>
      <c r="G47" s="168"/>
      <c r="H47" s="169"/>
      <c r="I47" s="169"/>
      <c r="O47" s="170">
        <v>1</v>
      </c>
    </row>
    <row r="48" spans="1:104" x14ac:dyDescent="0.2">
      <c r="A48" s="171">
        <v>19</v>
      </c>
      <c r="B48" s="172" t="s">
        <v>133</v>
      </c>
      <c r="C48" s="173" t="s">
        <v>134</v>
      </c>
      <c r="D48" s="174" t="s">
        <v>135</v>
      </c>
      <c r="E48" s="175">
        <v>1881.6</v>
      </c>
      <c r="F48" s="175">
        <v>0</v>
      </c>
      <c r="G48" s="176">
        <f>E48*F48</f>
        <v>0</v>
      </c>
      <c r="O48" s="170">
        <v>2</v>
      </c>
      <c r="AA48" s="137">
        <v>12</v>
      </c>
      <c r="AB48" s="137">
        <v>1</v>
      </c>
      <c r="AC48" s="137">
        <v>19</v>
      </c>
      <c r="AZ48" s="137">
        <v>1</v>
      </c>
      <c r="BA48" s="137">
        <f>IF(AZ48=1,G48,0)</f>
        <v>0</v>
      </c>
      <c r="BB48" s="137">
        <f>IF(AZ48=2,G48,0)</f>
        <v>0</v>
      </c>
      <c r="BC48" s="137">
        <f>IF(AZ48=3,G48,0)</f>
        <v>0</v>
      </c>
      <c r="BD48" s="137">
        <f>IF(AZ48=4,G48,0)</f>
        <v>0</v>
      </c>
      <c r="BE48" s="137">
        <f>IF(AZ48=5,G48,0)</f>
        <v>0</v>
      </c>
      <c r="CZ48" s="137">
        <v>1</v>
      </c>
    </row>
    <row r="49" spans="1:104" x14ac:dyDescent="0.2">
      <c r="A49" s="177"/>
      <c r="B49" s="178"/>
      <c r="C49" s="179" t="s">
        <v>136</v>
      </c>
      <c r="D49" s="180"/>
      <c r="E49" s="181">
        <v>0</v>
      </c>
      <c r="F49" s="182"/>
      <c r="G49" s="183"/>
      <c r="M49" s="184" t="s">
        <v>136</v>
      </c>
      <c r="O49" s="170"/>
    </row>
    <row r="50" spans="1:104" x14ac:dyDescent="0.2">
      <c r="A50" s="177"/>
      <c r="B50" s="178"/>
      <c r="C50" s="179" t="s">
        <v>137</v>
      </c>
      <c r="D50" s="180"/>
      <c r="E50" s="181">
        <v>1881.6</v>
      </c>
      <c r="F50" s="182"/>
      <c r="G50" s="183"/>
      <c r="M50" s="184" t="s">
        <v>137</v>
      </c>
      <c r="O50" s="170"/>
    </row>
    <row r="51" spans="1:104" x14ac:dyDescent="0.2">
      <c r="A51" s="171">
        <v>20</v>
      </c>
      <c r="B51" s="172" t="s">
        <v>138</v>
      </c>
      <c r="C51" s="173" t="s">
        <v>139</v>
      </c>
      <c r="D51" s="174" t="s">
        <v>84</v>
      </c>
      <c r="E51" s="175">
        <v>3430</v>
      </c>
      <c r="F51" s="175">
        <v>0</v>
      </c>
      <c r="G51" s="176">
        <f>E51*F51</f>
        <v>0</v>
      </c>
      <c r="O51" s="170">
        <v>2</v>
      </c>
      <c r="AA51" s="137">
        <v>12</v>
      </c>
      <c r="AB51" s="137">
        <v>0</v>
      </c>
      <c r="AC51" s="137">
        <v>20</v>
      </c>
      <c r="AZ51" s="137">
        <v>1</v>
      </c>
      <c r="BA51" s="137">
        <f>IF(AZ51=1,G51,0)</f>
        <v>0</v>
      </c>
      <c r="BB51" s="137">
        <f>IF(AZ51=2,G51,0)</f>
        <v>0</v>
      </c>
      <c r="BC51" s="137">
        <f>IF(AZ51=3,G51,0)</f>
        <v>0</v>
      </c>
      <c r="BD51" s="137">
        <f>IF(AZ51=4,G51,0)</f>
        <v>0</v>
      </c>
      <c r="BE51" s="137">
        <f>IF(AZ51=5,G51,0)</f>
        <v>0</v>
      </c>
      <c r="CZ51" s="137">
        <v>0.30360999999999999</v>
      </c>
    </row>
    <row r="52" spans="1:104" x14ac:dyDescent="0.2">
      <c r="A52" s="177"/>
      <c r="B52" s="178"/>
      <c r="C52" s="179" t="s">
        <v>140</v>
      </c>
      <c r="D52" s="180"/>
      <c r="E52" s="181">
        <v>3430</v>
      </c>
      <c r="F52" s="182"/>
      <c r="G52" s="183"/>
      <c r="M52" s="184" t="s">
        <v>140</v>
      </c>
      <c r="O52" s="170"/>
    </row>
    <row r="53" spans="1:104" x14ac:dyDescent="0.2">
      <c r="A53" s="185"/>
      <c r="B53" s="186" t="s">
        <v>69</v>
      </c>
      <c r="C53" s="187" t="str">
        <f>CONCATENATE(B47," ",C47)</f>
        <v>17 Konstrukce ze zemin</v>
      </c>
      <c r="D53" s="185"/>
      <c r="E53" s="188"/>
      <c r="F53" s="188"/>
      <c r="G53" s="189">
        <f>SUM(G47:G52)</f>
        <v>0</v>
      </c>
      <c r="O53" s="170">
        <v>4</v>
      </c>
      <c r="BA53" s="190">
        <f>SUM(BA47:BA52)</f>
        <v>0</v>
      </c>
      <c r="BB53" s="190">
        <f>SUM(BB47:BB52)</f>
        <v>0</v>
      </c>
      <c r="BC53" s="190">
        <f>SUM(BC47:BC52)</f>
        <v>0</v>
      </c>
      <c r="BD53" s="190">
        <f>SUM(BD47:BD52)</f>
        <v>0</v>
      </c>
      <c r="BE53" s="190">
        <f>SUM(BE47:BE52)</f>
        <v>0</v>
      </c>
    </row>
    <row r="54" spans="1:104" x14ac:dyDescent="0.2">
      <c r="A54" s="163" t="s">
        <v>65</v>
      </c>
      <c r="B54" s="164" t="s">
        <v>141</v>
      </c>
      <c r="C54" s="165" t="s">
        <v>142</v>
      </c>
      <c r="D54" s="166"/>
      <c r="E54" s="167"/>
      <c r="F54" s="167"/>
      <c r="G54" s="168"/>
      <c r="H54" s="169"/>
      <c r="I54" s="169"/>
      <c r="O54" s="170">
        <v>1</v>
      </c>
    </row>
    <row r="55" spans="1:104" x14ac:dyDescent="0.2">
      <c r="A55" s="171">
        <v>21</v>
      </c>
      <c r="B55" s="172" t="s">
        <v>143</v>
      </c>
      <c r="C55" s="173" t="s">
        <v>144</v>
      </c>
      <c r="D55" s="174" t="s">
        <v>74</v>
      </c>
      <c r="E55" s="175">
        <v>269.5</v>
      </c>
      <c r="F55" s="175">
        <v>0</v>
      </c>
      <c r="G55" s="176">
        <f>E55*F55</f>
        <v>0</v>
      </c>
      <c r="O55" s="170">
        <v>2</v>
      </c>
      <c r="AA55" s="137">
        <v>12</v>
      </c>
      <c r="AB55" s="137">
        <v>0</v>
      </c>
      <c r="AC55" s="137">
        <v>21</v>
      </c>
      <c r="AZ55" s="137">
        <v>1</v>
      </c>
      <c r="BA55" s="137">
        <f>IF(AZ55=1,G55,0)</f>
        <v>0</v>
      </c>
      <c r="BB55" s="137">
        <f>IF(AZ55=2,G55,0)</f>
        <v>0</v>
      </c>
      <c r="BC55" s="137">
        <f>IF(AZ55=3,G55,0)</f>
        <v>0</v>
      </c>
      <c r="BD55" s="137">
        <f>IF(AZ55=4,G55,0)</f>
        <v>0</v>
      </c>
      <c r="BE55" s="137">
        <f>IF(AZ55=5,G55,0)</f>
        <v>0</v>
      </c>
      <c r="CZ55" s="137">
        <v>2.5016500000000002</v>
      </c>
    </row>
    <row r="56" spans="1:104" x14ac:dyDescent="0.2">
      <c r="A56" s="177"/>
      <c r="B56" s="178"/>
      <c r="C56" s="179" t="s">
        <v>145</v>
      </c>
      <c r="D56" s="180"/>
      <c r="E56" s="181">
        <v>269.5</v>
      </c>
      <c r="F56" s="182"/>
      <c r="G56" s="183"/>
      <c r="M56" s="184" t="s">
        <v>145</v>
      </c>
      <c r="O56" s="170"/>
    </row>
    <row r="57" spans="1:104" x14ac:dyDescent="0.2">
      <c r="A57" s="171">
        <v>22</v>
      </c>
      <c r="B57" s="172" t="s">
        <v>146</v>
      </c>
      <c r="C57" s="173" t="s">
        <v>147</v>
      </c>
      <c r="D57" s="174" t="s">
        <v>84</v>
      </c>
      <c r="E57" s="175">
        <v>3430</v>
      </c>
      <c r="F57" s="175">
        <v>0</v>
      </c>
      <c r="G57" s="176">
        <f>E57*F57</f>
        <v>0</v>
      </c>
      <c r="O57" s="170">
        <v>2</v>
      </c>
      <c r="AA57" s="137">
        <v>12</v>
      </c>
      <c r="AB57" s="137">
        <v>0</v>
      </c>
      <c r="AC57" s="137">
        <v>22</v>
      </c>
      <c r="AZ57" s="137">
        <v>1</v>
      </c>
      <c r="BA57" s="137">
        <f>IF(AZ57=1,G57,0)</f>
        <v>0</v>
      </c>
      <c r="BB57" s="137">
        <f>IF(AZ57=2,G57,0)</f>
        <v>0</v>
      </c>
      <c r="BC57" s="137">
        <f>IF(AZ57=3,G57,0)</f>
        <v>0</v>
      </c>
      <c r="BD57" s="137">
        <f>IF(AZ57=4,G57,0)</f>
        <v>0</v>
      </c>
      <c r="BE57" s="137">
        <f>IF(AZ57=5,G57,0)</f>
        <v>0</v>
      </c>
      <c r="CZ57" s="137">
        <v>3.0000000000000001E-5</v>
      </c>
    </row>
    <row r="58" spans="1:104" x14ac:dyDescent="0.2">
      <c r="A58" s="177"/>
      <c r="B58" s="178"/>
      <c r="C58" s="179" t="s">
        <v>148</v>
      </c>
      <c r="D58" s="180"/>
      <c r="E58" s="181">
        <v>3430</v>
      </c>
      <c r="F58" s="182"/>
      <c r="G58" s="183"/>
      <c r="M58" s="184" t="s">
        <v>148</v>
      </c>
      <c r="O58" s="170"/>
    </row>
    <row r="59" spans="1:104" ht="22.5" x14ac:dyDescent="0.2">
      <c r="A59" s="171">
        <v>23</v>
      </c>
      <c r="B59" s="172" t="s">
        <v>149</v>
      </c>
      <c r="C59" s="173" t="s">
        <v>150</v>
      </c>
      <c r="D59" s="174" t="s">
        <v>112</v>
      </c>
      <c r="E59" s="175">
        <v>4116</v>
      </c>
      <c r="F59" s="175">
        <v>0</v>
      </c>
      <c r="G59" s="176">
        <f>E59*F59</f>
        <v>0</v>
      </c>
      <c r="O59" s="170">
        <v>2</v>
      </c>
      <c r="AA59" s="137">
        <v>12</v>
      </c>
      <c r="AB59" s="137">
        <v>1</v>
      </c>
      <c r="AC59" s="137">
        <v>23</v>
      </c>
      <c r="AZ59" s="137">
        <v>1</v>
      </c>
      <c r="BA59" s="137">
        <f>IF(AZ59=1,G59,0)</f>
        <v>0</v>
      </c>
      <c r="BB59" s="137">
        <f>IF(AZ59=2,G59,0)</f>
        <v>0</v>
      </c>
      <c r="BC59" s="137">
        <f>IF(AZ59=3,G59,0)</f>
        <v>0</v>
      </c>
      <c r="BD59" s="137">
        <f>IF(AZ59=4,G59,0)</f>
        <v>0</v>
      </c>
      <c r="BE59" s="137">
        <f>IF(AZ59=5,G59,0)</f>
        <v>0</v>
      </c>
      <c r="CZ59" s="137">
        <v>5.9999999999999995E-4</v>
      </c>
    </row>
    <row r="60" spans="1:104" x14ac:dyDescent="0.2">
      <c r="A60" s="177"/>
      <c r="B60" s="178"/>
      <c r="C60" s="179" t="s">
        <v>151</v>
      </c>
      <c r="D60" s="180"/>
      <c r="E60" s="181">
        <v>4116</v>
      </c>
      <c r="F60" s="182"/>
      <c r="G60" s="183"/>
      <c r="M60" s="184" t="s">
        <v>151</v>
      </c>
      <c r="O60" s="170"/>
    </row>
    <row r="61" spans="1:104" x14ac:dyDescent="0.2">
      <c r="A61" s="171">
        <v>24</v>
      </c>
      <c r="B61" s="172" t="s">
        <v>152</v>
      </c>
      <c r="C61" s="173" t="s">
        <v>153</v>
      </c>
      <c r="D61" s="174" t="s">
        <v>84</v>
      </c>
      <c r="E61" s="175">
        <v>15.06</v>
      </c>
      <c r="F61" s="175">
        <v>0</v>
      </c>
      <c r="G61" s="176">
        <f>E61*F61</f>
        <v>0</v>
      </c>
      <c r="O61" s="170">
        <v>2</v>
      </c>
      <c r="AA61" s="137">
        <v>12</v>
      </c>
      <c r="AB61" s="137">
        <v>0</v>
      </c>
      <c r="AC61" s="137">
        <v>24</v>
      </c>
      <c r="AZ61" s="137">
        <v>1</v>
      </c>
      <c r="BA61" s="137">
        <f>IF(AZ61=1,G61,0)</f>
        <v>0</v>
      </c>
      <c r="BB61" s="137">
        <f>IF(AZ61=2,G61,0)</f>
        <v>0</v>
      </c>
      <c r="BC61" s="137">
        <f>IF(AZ61=3,G61,0)</f>
        <v>0</v>
      </c>
      <c r="BD61" s="137">
        <f>IF(AZ61=4,G61,0)</f>
        <v>0</v>
      </c>
      <c r="BE61" s="137">
        <f>IF(AZ61=5,G61,0)</f>
        <v>0</v>
      </c>
      <c r="CZ61" s="137">
        <v>3.9199999999999999E-2</v>
      </c>
    </row>
    <row r="62" spans="1:104" x14ac:dyDescent="0.2">
      <c r="A62" s="177"/>
      <c r="B62" s="178"/>
      <c r="C62" s="179" t="s">
        <v>154</v>
      </c>
      <c r="D62" s="180"/>
      <c r="E62" s="181">
        <v>0</v>
      </c>
      <c r="F62" s="182"/>
      <c r="G62" s="183"/>
      <c r="M62" s="184" t="s">
        <v>154</v>
      </c>
      <c r="O62" s="170"/>
    </row>
    <row r="63" spans="1:104" x14ac:dyDescent="0.2">
      <c r="A63" s="177"/>
      <c r="B63" s="178"/>
      <c r="C63" s="179" t="s">
        <v>155</v>
      </c>
      <c r="D63" s="180"/>
      <c r="E63" s="181">
        <v>2.2799999999999998</v>
      </c>
      <c r="F63" s="182"/>
      <c r="G63" s="183"/>
      <c r="M63" s="184" t="s">
        <v>155</v>
      </c>
      <c r="O63" s="170"/>
    </row>
    <row r="64" spans="1:104" x14ac:dyDescent="0.2">
      <c r="A64" s="177"/>
      <c r="B64" s="178"/>
      <c r="C64" s="179" t="s">
        <v>156</v>
      </c>
      <c r="D64" s="180"/>
      <c r="E64" s="181">
        <v>0</v>
      </c>
      <c r="F64" s="182"/>
      <c r="G64" s="183"/>
      <c r="M64" s="184" t="s">
        <v>156</v>
      </c>
      <c r="O64" s="170"/>
    </row>
    <row r="65" spans="1:104" x14ac:dyDescent="0.2">
      <c r="A65" s="177"/>
      <c r="B65" s="178"/>
      <c r="C65" s="179" t="s">
        <v>155</v>
      </c>
      <c r="D65" s="180"/>
      <c r="E65" s="181">
        <v>2.2799999999999998</v>
      </c>
      <c r="F65" s="182"/>
      <c r="G65" s="183"/>
      <c r="M65" s="184" t="s">
        <v>155</v>
      </c>
      <c r="O65" s="170"/>
    </row>
    <row r="66" spans="1:104" x14ac:dyDescent="0.2">
      <c r="A66" s="177"/>
      <c r="B66" s="178"/>
      <c r="C66" s="179" t="s">
        <v>157</v>
      </c>
      <c r="D66" s="180"/>
      <c r="E66" s="181">
        <v>0</v>
      </c>
      <c r="F66" s="182"/>
      <c r="G66" s="183"/>
      <c r="M66" s="184" t="s">
        <v>157</v>
      </c>
      <c r="O66" s="170"/>
    </row>
    <row r="67" spans="1:104" x14ac:dyDescent="0.2">
      <c r="A67" s="177"/>
      <c r="B67" s="178"/>
      <c r="C67" s="179" t="s">
        <v>158</v>
      </c>
      <c r="D67" s="180"/>
      <c r="E67" s="181">
        <v>1.86</v>
      </c>
      <c r="F67" s="182"/>
      <c r="G67" s="183"/>
      <c r="M67" s="184" t="s">
        <v>158</v>
      </c>
      <c r="O67" s="170"/>
    </row>
    <row r="68" spans="1:104" x14ac:dyDescent="0.2">
      <c r="A68" s="177"/>
      <c r="B68" s="178"/>
      <c r="C68" s="179" t="s">
        <v>159</v>
      </c>
      <c r="D68" s="180"/>
      <c r="E68" s="181">
        <v>0</v>
      </c>
      <c r="F68" s="182"/>
      <c r="G68" s="183"/>
      <c r="M68" s="184" t="s">
        <v>159</v>
      </c>
      <c r="O68" s="170"/>
    </row>
    <row r="69" spans="1:104" x14ac:dyDescent="0.2">
      <c r="A69" s="177"/>
      <c r="B69" s="178"/>
      <c r="C69" s="179" t="s">
        <v>160</v>
      </c>
      <c r="D69" s="180"/>
      <c r="E69" s="181">
        <v>1.8</v>
      </c>
      <c r="F69" s="182"/>
      <c r="G69" s="183"/>
      <c r="M69" s="184" t="s">
        <v>160</v>
      </c>
      <c r="O69" s="170"/>
    </row>
    <row r="70" spans="1:104" x14ac:dyDescent="0.2">
      <c r="A70" s="177"/>
      <c r="B70" s="178"/>
      <c r="C70" s="179" t="s">
        <v>161</v>
      </c>
      <c r="D70" s="180"/>
      <c r="E70" s="181">
        <v>0</v>
      </c>
      <c r="F70" s="182"/>
      <c r="G70" s="183"/>
      <c r="M70" s="184" t="s">
        <v>161</v>
      </c>
      <c r="O70" s="170"/>
    </row>
    <row r="71" spans="1:104" x14ac:dyDescent="0.2">
      <c r="A71" s="177"/>
      <c r="B71" s="178"/>
      <c r="C71" s="179" t="s">
        <v>155</v>
      </c>
      <c r="D71" s="180"/>
      <c r="E71" s="181">
        <v>2.2799999999999998</v>
      </c>
      <c r="F71" s="182"/>
      <c r="G71" s="183"/>
      <c r="M71" s="184" t="s">
        <v>155</v>
      </c>
      <c r="O71" s="170"/>
    </row>
    <row r="72" spans="1:104" x14ac:dyDescent="0.2">
      <c r="A72" s="177"/>
      <c r="B72" s="178"/>
      <c r="C72" s="179" t="s">
        <v>162</v>
      </c>
      <c r="D72" s="180"/>
      <c r="E72" s="181">
        <v>0</v>
      </c>
      <c r="F72" s="182"/>
      <c r="G72" s="183"/>
      <c r="M72" s="184" t="s">
        <v>162</v>
      </c>
      <c r="O72" s="170"/>
    </row>
    <row r="73" spans="1:104" x14ac:dyDescent="0.2">
      <c r="A73" s="177"/>
      <c r="B73" s="178"/>
      <c r="C73" s="179" t="s">
        <v>155</v>
      </c>
      <c r="D73" s="180"/>
      <c r="E73" s="181">
        <v>2.2799999999999998</v>
      </c>
      <c r="F73" s="182"/>
      <c r="G73" s="183"/>
      <c r="M73" s="184" t="s">
        <v>155</v>
      </c>
      <c r="O73" s="170"/>
    </row>
    <row r="74" spans="1:104" x14ac:dyDescent="0.2">
      <c r="A74" s="177"/>
      <c r="B74" s="178"/>
      <c r="C74" s="179" t="s">
        <v>163</v>
      </c>
      <c r="D74" s="180"/>
      <c r="E74" s="181">
        <v>0</v>
      </c>
      <c r="F74" s="182"/>
      <c r="G74" s="183"/>
      <c r="M74" s="184" t="s">
        <v>163</v>
      </c>
      <c r="O74" s="170"/>
    </row>
    <row r="75" spans="1:104" x14ac:dyDescent="0.2">
      <c r="A75" s="177"/>
      <c r="B75" s="178"/>
      <c r="C75" s="179" t="s">
        <v>155</v>
      </c>
      <c r="D75" s="180"/>
      <c r="E75" s="181">
        <v>2.2799999999999998</v>
      </c>
      <c r="F75" s="182"/>
      <c r="G75" s="183"/>
      <c r="M75" s="184" t="s">
        <v>155</v>
      </c>
      <c r="O75" s="170"/>
    </row>
    <row r="76" spans="1:104" ht="22.5" x14ac:dyDescent="0.2">
      <c r="A76" s="171">
        <v>25</v>
      </c>
      <c r="B76" s="172" t="s">
        <v>164</v>
      </c>
      <c r="C76" s="173" t="s">
        <v>165</v>
      </c>
      <c r="D76" s="174" t="s">
        <v>84</v>
      </c>
      <c r="E76" s="175">
        <v>15.06</v>
      </c>
      <c r="F76" s="175">
        <v>0</v>
      </c>
      <c r="G76" s="176">
        <f>E76*F76</f>
        <v>0</v>
      </c>
      <c r="O76" s="170">
        <v>2</v>
      </c>
      <c r="AA76" s="137">
        <v>12</v>
      </c>
      <c r="AB76" s="137">
        <v>0</v>
      </c>
      <c r="AC76" s="137">
        <v>25</v>
      </c>
      <c r="AZ76" s="137">
        <v>1</v>
      </c>
      <c r="BA76" s="137">
        <f>IF(AZ76=1,G76,0)</f>
        <v>0</v>
      </c>
      <c r="BB76" s="137">
        <f>IF(AZ76=2,G76,0)</f>
        <v>0</v>
      </c>
      <c r="BC76" s="137">
        <f>IF(AZ76=3,G76,0)</f>
        <v>0</v>
      </c>
      <c r="BD76" s="137">
        <f>IF(AZ76=4,G76,0)</f>
        <v>0</v>
      </c>
      <c r="BE76" s="137">
        <f>IF(AZ76=5,G76,0)</f>
        <v>0</v>
      </c>
      <c r="CZ76" s="137">
        <v>0</v>
      </c>
    </row>
    <row r="77" spans="1:104" x14ac:dyDescent="0.2">
      <c r="A77" s="177"/>
      <c r="B77" s="178"/>
      <c r="C77" s="179" t="s">
        <v>154</v>
      </c>
      <c r="D77" s="180"/>
      <c r="E77" s="181">
        <v>0</v>
      </c>
      <c r="F77" s="182"/>
      <c r="G77" s="183"/>
      <c r="M77" s="184" t="s">
        <v>154</v>
      </c>
      <c r="O77" s="170"/>
    </row>
    <row r="78" spans="1:104" x14ac:dyDescent="0.2">
      <c r="A78" s="177"/>
      <c r="B78" s="178"/>
      <c r="C78" s="179" t="s">
        <v>155</v>
      </c>
      <c r="D78" s="180"/>
      <c r="E78" s="181">
        <v>2.2799999999999998</v>
      </c>
      <c r="F78" s="182"/>
      <c r="G78" s="183"/>
      <c r="M78" s="184" t="s">
        <v>155</v>
      </c>
      <c r="O78" s="170"/>
    </row>
    <row r="79" spans="1:104" x14ac:dyDescent="0.2">
      <c r="A79" s="177"/>
      <c r="B79" s="178"/>
      <c r="C79" s="179" t="s">
        <v>156</v>
      </c>
      <c r="D79" s="180"/>
      <c r="E79" s="181">
        <v>0</v>
      </c>
      <c r="F79" s="182"/>
      <c r="G79" s="183"/>
      <c r="M79" s="184" t="s">
        <v>156</v>
      </c>
      <c r="O79" s="170"/>
    </row>
    <row r="80" spans="1:104" x14ac:dyDescent="0.2">
      <c r="A80" s="177"/>
      <c r="B80" s="178"/>
      <c r="C80" s="179" t="s">
        <v>155</v>
      </c>
      <c r="D80" s="180"/>
      <c r="E80" s="181">
        <v>2.2799999999999998</v>
      </c>
      <c r="F80" s="182"/>
      <c r="G80" s="183"/>
      <c r="M80" s="184" t="s">
        <v>155</v>
      </c>
      <c r="O80" s="170"/>
    </row>
    <row r="81" spans="1:104" x14ac:dyDescent="0.2">
      <c r="A81" s="177"/>
      <c r="B81" s="178"/>
      <c r="C81" s="179" t="s">
        <v>157</v>
      </c>
      <c r="D81" s="180"/>
      <c r="E81" s="181">
        <v>0</v>
      </c>
      <c r="F81" s="182"/>
      <c r="G81" s="183"/>
      <c r="M81" s="184" t="s">
        <v>157</v>
      </c>
      <c r="O81" s="170"/>
    </row>
    <row r="82" spans="1:104" x14ac:dyDescent="0.2">
      <c r="A82" s="177"/>
      <c r="B82" s="178"/>
      <c r="C82" s="179" t="s">
        <v>158</v>
      </c>
      <c r="D82" s="180"/>
      <c r="E82" s="181">
        <v>1.86</v>
      </c>
      <c r="F82" s="182"/>
      <c r="G82" s="183"/>
      <c r="M82" s="184" t="s">
        <v>158</v>
      </c>
      <c r="O82" s="170"/>
    </row>
    <row r="83" spans="1:104" x14ac:dyDescent="0.2">
      <c r="A83" s="177"/>
      <c r="B83" s="178"/>
      <c r="C83" s="179" t="s">
        <v>159</v>
      </c>
      <c r="D83" s="180"/>
      <c r="E83" s="181">
        <v>0</v>
      </c>
      <c r="F83" s="182"/>
      <c r="G83" s="183"/>
      <c r="M83" s="184" t="s">
        <v>159</v>
      </c>
      <c r="O83" s="170"/>
    </row>
    <row r="84" spans="1:104" x14ac:dyDescent="0.2">
      <c r="A84" s="177"/>
      <c r="B84" s="178"/>
      <c r="C84" s="179" t="s">
        <v>160</v>
      </c>
      <c r="D84" s="180"/>
      <c r="E84" s="181">
        <v>1.8</v>
      </c>
      <c r="F84" s="182"/>
      <c r="G84" s="183"/>
      <c r="M84" s="184" t="s">
        <v>160</v>
      </c>
      <c r="O84" s="170"/>
    </row>
    <row r="85" spans="1:104" x14ac:dyDescent="0.2">
      <c r="A85" s="177"/>
      <c r="B85" s="178"/>
      <c r="C85" s="179" t="s">
        <v>161</v>
      </c>
      <c r="D85" s="180"/>
      <c r="E85" s="181">
        <v>0</v>
      </c>
      <c r="F85" s="182"/>
      <c r="G85" s="183"/>
      <c r="M85" s="184" t="s">
        <v>161</v>
      </c>
      <c r="O85" s="170"/>
    </row>
    <row r="86" spans="1:104" x14ac:dyDescent="0.2">
      <c r="A86" s="177"/>
      <c r="B86" s="178"/>
      <c r="C86" s="179" t="s">
        <v>155</v>
      </c>
      <c r="D86" s="180"/>
      <c r="E86" s="181">
        <v>2.2799999999999998</v>
      </c>
      <c r="F86" s="182"/>
      <c r="G86" s="183"/>
      <c r="M86" s="184" t="s">
        <v>155</v>
      </c>
      <c r="O86" s="170"/>
    </row>
    <row r="87" spans="1:104" x14ac:dyDescent="0.2">
      <c r="A87" s="177"/>
      <c r="B87" s="178"/>
      <c r="C87" s="179" t="s">
        <v>162</v>
      </c>
      <c r="D87" s="180"/>
      <c r="E87" s="181">
        <v>0</v>
      </c>
      <c r="F87" s="182"/>
      <c r="G87" s="183"/>
      <c r="M87" s="184" t="s">
        <v>162</v>
      </c>
      <c r="O87" s="170"/>
    </row>
    <row r="88" spans="1:104" x14ac:dyDescent="0.2">
      <c r="A88" s="177"/>
      <c r="B88" s="178"/>
      <c r="C88" s="179" t="s">
        <v>155</v>
      </c>
      <c r="D88" s="180"/>
      <c r="E88" s="181">
        <v>2.2799999999999998</v>
      </c>
      <c r="F88" s="182"/>
      <c r="G88" s="183"/>
      <c r="M88" s="184" t="s">
        <v>155</v>
      </c>
      <c r="O88" s="170"/>
    </row>
    <row r="89" spans="1:104" x14ac:dyDescent="0.2">
      <c r="A89" s="177"/>
      <c r="B89" s="178"/>
      <c r="C89" s="179" t="s">
        <v>163</v>
      </c>
      <c r="D89" s="180"/>
      <c r="E89" s="181">
        <v>0</v>
      </c>
      <c r="F89" s="182"/>
      <c r="G89" s="183"/>
      <c r="M89" s="184" t="s">
        <v>163</v>
      </c>
      <c r="O89" s="170"/>
    </row>
    <row r="90" spans="1:104" x14ac:dyDescent="0.2">
      <c r="A90" s="177"/>
      <c r="B90" s="178"/>
      <c r="C90" s="179" t="s">
        <v>155</v>
      </c>
      <c r="D90" s="180"/>
      <c r="E90" s="181">
        <v>2.2799999999999998</v>
      </c>
      <c r="F90" s="182"/>
      <c r="G90" s="183"/>
      <c r="M90" s="184" t="s">
        <v>155</v>
      </c>
      <c r="O90" s="170"/>
    </row>
    <row r="91" spans="1:104" ht="22.5" x14ac:dyDescent="0.2">
      <c r="A91" s="171">
        <v>26</v>
      </c>
      <c r="B91" s="172" t="s">
        <v>166</v>
      </c>
      <c r="C91" s="173" t="s">
        <v>167</v>
      </c>
      <c r="D91" s="174" t="s">
        <v>74</v>
      </c>
      <c r="E91" s="175">
        <v>12.895</v>
      </c>
      <c r="F91" s="175">
        <v>0</v>
      </c>
      <c r="G91" s="176">
        <f>E91*F91</f>
        <v>0</v>
      </c>
      <c r="O91" s="170">
        <v>2</v>
      </c>
      <c r="AA91" s="137">
        <v>12</v>
      </c>
      <c r="AB91" s="137">
        <v>0</v>
      </c>
      <c r="AC91" s="137">
        <v>26</v>
      </c>
      <c r="AZ91" s="137">
        <v>1</v>
      </c>
      <c r="BA91" s="137">
        <f>IF(AZ91=1,G91,0)</f>
        <v>0</v>
      </c>
      <c r="BB91" s="137">
        <f>IF(AZ91=2,G91,0)</f>
        <v>0</v>
      </c>
      <c r="BC91" s="137">
        <f>IF(AZ91=3,G91,0)</f>
        <v>0</v>
      </c>
      <c r="BD91" s="137">
        <f>IF(AZ91=4,G91,0)</f>
        <v>0</v>
      </c>
      <c r="BE91" s="137">
        <f>IF(AZ91=5,G91,0)</f>
        <v>0</v>
      </c>
      <c r="CZ91" s="137">
        <v>2.5249999999999999</v>
      </c>
    </row>
    <row r="92" spans="1:104" x14ac:dyDescent="0.2">
      <c r="A92" s="177"/>
      <c r="B92" s="178"/>
      <c r="C92" s="179" t="s">
        <v>154</v>
      </c>
      <c r="D92" s="180"/>
      <c r="E92" s="181">
        <v>0</v>
      </c>
      <c r="F92" s="182"/>
      <c r="G92" s="183"/>
      <c r="M92" s="184" t="s">
        <v>154</v>
      </c>
      <c r="O92" s="170"/>
    </row>
    <row r="93" spans="1:104" x14ac:dyDescent="0.2">
      <c r="A93" s="177"/>
      <c r="B93" s="178"/>
      <c r="C93" s="203">
        <v>1875</v>
      </c>
      <c r="D93" s="180"/>
      <c r="E93" s="181">
        <v>1.875</v>
      </c>
      <c r="F93" s="182"/>
      <c r="G93" s="183"/>
      <c r="M93" s="204">
        <v>1875</v>
      </c>
      <c r="O93" s="170"/>
    </row>
    <row r="94" spans="1:104" x14ac:dyDescent="0.2">
      <c r="A94" s="177"/>
      <c r="B94" s="178"/>
      <c r="C94" s="179" t="s">
        <v>156</v>
      </c>
      <c r="D94" s="180"/>
      <c r="E94" s="181">
        <v>0</v>
      </c>
      <c r="F94" s="182"/>
      <c r="G94" s="183"/>
      <c r="M94" s="184" t="s">
        <v>156</v>
      </c>
      <c r="O94" s="170"/>
    </row>
    <row r="95" spans="1:104" x14ac:dyDescent="0.2">
      <c r="A95" s="177"/>
      <c r="B95" s="178"/>
      <c r="C95" s="203">
        <v>1875</v>
      </c>
      <c r="D95" s="180"/>
      <c r="E95" s="181">
        <v>1.875</v>
      </c>
      <c r="F95" s="182"/>
      <c r="G95" s="183"/>
      <c r="M95" s="204">
        <v>1875</v>
      </c>
      <c r="O95" s="170"/>
    </row>
    <row r="96" spans="1:104" x14ac:dyDescent="0.2">
      <c r="A96" s="177"/>
      <c r="B96" s="178"/>
      <c r="C96" s="179" t="s">
        <v>157</v>
      </c>
      <c r="D96" s="180"/>
      <c r="E96" s="181">
        <v>0</v>
      </c>
      <c r="F96" s="182"/>
      <c r="G96" s="183"/>
      <c r="M96" s="184" t="s">
        <v>157</v>
      </c>
      <c r="O96" s="170"/>
    </row>
    <row r="97" spans="1:104" x14ac:dyDescent="0.2">
      <c r="A97" s="177"/>
      <c r="B97" s="178"/>
      <c r="C97" s="179" t="s">
        <v>168</v>
      </c>
      <c r="D97" s="180"/>
      <c r="E97" s="181">
        <v>1.76</v>
      </c>
      <c r="F97" s="182"/>
      <c r="G97" s="183"/>
      <c r="M97" s="184" t="s">
        <v>168</v>
      </c>
      <c r="O97" s="170"/>
    </row>
    <row r="98" spans="1:104" x14ac:dyDescent="0.2">
      <c r="A98" s="177"/>
      <c r="B98" s="178"/>
      <c r="C98" s="179" t="s">
        <v>159</v>
      </c>
      <c r="D98" s="180"/>
      <c r="E98" s="181">
        <v>0</v>
      </c>
      <c r="F98" s="182"/>
      <c r="G98" s="183"/>
      <c r="M98" s="184" t="s">
        <v>159</v>
      </c>
      <c r="O98" s="170"/>
    </row>
    <row r="99" spans="1:104" x14ac:dyDescent="0.2">
      <c r="A99" s="177"/>
      <c r="B99" s="178"/>
      <c r="C99" s="179" t="s">
        <v>168</v>
      </c>
      <c r="D99" s="180"/>
      <c r="E99" s="181">
        <v>1.76</v>
      </c>
      <c r="F99" s="182"/>
      <c r="G99" s="183"/>
      <c r="M99" s="184" t="s">
        <v>168</v>
      </c>
      <c r="O99" s="170"/>
    </row>
    <row r="100" spans="1:104" x14ac:dyDescent="0.2">
      <c r="A100" s="177"/>
      <c r="B100" s="178"/>
      <c r="C100" s="179" t="s">
        <v>161</v>
      </c>
      <c r="D100" s="180"/>
      <c r="E100" s="181">
        <v>0</v>
      </c>
      <c r="F100" s="182"/>
      <c r="G100" s="183"/>
      <c r="M100" s="184" t="s">
        <v>161</v>
      </c>
      <c r="O100" s="170"/>
    </row>
    <row r="101" spans="1:104" x14ac:dyDescent="0.2">
      <c r="A101" s="177"/>
      <c r="B101" s="178"/>
      <c r="C101" s="203">
        <v>1875</v>
      </c>
      <c r="D101" s="180"/>
      <c r="E101" s="181">
        <v>1.875</v>
      </c>
      <c r="F101" s="182"/>
      <c r="G101" s="183"/>
      <c r="M101" s="204">
        <v>1875</v>
      </c>
      <c r="O101" s="170"/>
    </row>
    <row r="102" spans="1:104" x14ac:dyDescent="0.2">
      <c r="A102" s="177"/>
      <c r="B102" s="178"/>
      <c r="C102" s="179" t="s">
        <v>162</v>
      </c>
      <c r="D102" s="180"/>
      <c r="E102" s="181">
        <v>0</v>
      </c>
      <c r="F102" s="182"/>
      <c r="G102" s="183"/>
      <c r="M102" s="184" t="s">
        <v>162</v>
      </c>
      <c r="O102" s="170"/>
    </row>
    <row r="103" spans="1:104" x14ac:dyDescent="0.2">
      <c r="A103" s="177"/>
      <c r="B103" s="178"/>
      <c r="C103" s="203">
        <v>1875</v>
      </c>
      <c r="D103" s="180"/>
      <c r="E103" s="181">
        <v>1.875</v>
      </c>
      <c r="F103" s="182"/>
      <c r="G103" s="183"/>
      <c r="M103" s="204">
        <v>1875</v>
      </c>
      <c r="O103" s="170"/>
    </row>
    <row r="104" spans="1:104" x14ac:dyDescent="0.2">
      <c r="A104" s="177"/>
      <c r="B104" s="178"/>
      <c r="C104" s="179" t="s">
        <v>163</v>
      </c>
      <c r="D104" s="180"/>
      <c r="E104" s="181">
        <v>0</v>
      </c>
      <c r="F104" s="182"/>
      <c r="G104" s="183"/>
      <c r="M104" s="184" t="s">
        <v>163</v>
      </c>
      <c r="O104" s="170"/>
    </row>
    <row r="105" spans="1:104" x14ac:dyDescent="0.2">
      <c r="A105" s="177"/>
      <c r="B105" s="178"/>
      <c r="C105" s="203">
        <v>1875</v>
      </c>
      <c r="D105" s="180"/>
      <c r="E105" s="181">
        <v>1.875</v>
      </c>
      <c r="F105" s="182"/>
      <c r="G105" s="183"/>
      <c r="M105" s="204">
        <v>1875</v>
      </c>
      <c r="O105" s="170"/>
    </row>
    <row r="106" spans="1:104" ht="22.5" x14ac:dyDescent="0.2">
      <c r="A106" s="171">
        <v>27</v>
      </c>
      <c r="B106" s="172" t="s">
        <v>169</v>
      </c>
      <c r="C106" s="173" t="s">
        <v>170</v>
      </c>
      <c r="D106" s="174" t="s">
        <v>74</v>
      </c>
      <c r="E106" s="175">
        <v>3</v>
      </c>
      <c r="F106" s="175">
        <v>0</v>
      </c>
      <c r="G106" s="176">
        <f>E106*F106</f>
        <v>0</v>
      </c>
      <c r="O106" s="170">
        <v>2</v>
      </c>
      <c r="AA106" s="137">
        <v>12</v>
      </c>
      <c r="AB106" s="137">
        <v>0</v>
      </c>
      <c r="AC106" s="137">
        <v>27</v>
      </c>
      <c r="AZ106" s="137">
        <v>1</v>
      </c>
      <c r="BA106" s="137">
        <f>IF(AZ106=1,G106,0)</f>
        <v>0</v>
      </c>
      <c r="BB106" s="137">
        <f>IF(AZ106=2,G106,0)</f>
        <v>0</v>
      </c>
      <c r="BC106" s="137">
        <f>IF(AZ106=3,G106,0)</f>
        <v>0</v>
      </c>
      <c r="BD106" s="137">
        <f>IF(AZ106=4,G106,0)</f>
        <v>0</v>
      </c>
      <c r="BE106" s="137">
        <f>IF(AZ106=5,G106,0)</f>
        <v>0</v>
      </c>
      <c r="CZ106" s="137">
        <v>2.5249999999999999</v>
      </c>
    </row>
    <row r="107" spans="1:104" x14ac:dyDescent="0.2">
      <c r="A107" s="177"/>
      <c r="B107" s="178"/>
      <c r="C107" s="179" t="s">
        <v>115</v>
      </c>
      <c r="D107" s="180"/>
      <c r="E107" s="181">
        <v>3</v>
      </c>
      <c r="F107" s="182"/>
      <c r="G107" s="183"/>
      <c r="M107" s="184" t="s">
        <v>115</v>
      </c>
      <c r="O107" s="170"/>
    </row>
    <row r="108" spans="1:104" x14ac:dyDescent="0.2">
      <c r="A108" s="185"/>
      <c r="B108" s="186" t="s">
        <v>69</v>
      </c>
      <c r="C108" s="187" t="str">
        <f>CONCATENATE(B54," ",C54)</f>
        <v>2 Základy,zvláštní zakládání</v>
      </c>
      <c r="D108" s="185"/>
      <c r="E108" s="188"/>
      <c r="F108" s="188"/>
      <c r="G108" s="189">
        <f>SUM(G54:G107)</f>
        <v>0</v>
      </c>
      <c r="O108" s="170">
        <v>4</v>
      </c>
      <c r="BA108" s="190">
        <f>SUM(BA54:BA107)</f>
        <v>0</v>
      </c>
      <c r="BB108" s="190">
        <f>SUM(BB54:BB107)</f>
        <v>0</v>
      </c>
      <c r="BC108" s="190">
        <f>SUM(BC54:BC107)</f>
        <v>0</v>
      </c>
      <c r="BD108" s="190">
        <f>SUM(BD54:BD107)</f>
        <v>0</v>
      </c>
      <c r="BE108" s="190">
        <f>SUM(BE54:BE107)</f>
        <v>0</v>
      </c>
    </row>
    <row r="109" spans="1:104" x14ac:dyDescent="0.2">
      <c r="A109" s="163" t="s">
        <v>65</v>
      </c>
      <c r="B109" s="164" t="s">
        <v>171</v>
      </c>
      <c r="C109" s="165" t="s">
        <v>172</v>
      </c>
      <c r="D109" s="166"/>
      <c r="E109" s="167"/>
      <c r="F109" s="167"/>
      <c r="G109" s="168"/>
      <c r="H109" s="169"/>
      <c r="I109" s="169"/>
      <c r="O109" s="170">
        <v>1</v>
      </c>
    </row>
    <row r="110" spans="1:104" x14ac:dyDescent="0.2">
      <c r="A110" s="171">
        <v>28</v>
      </c>
      <c r="B110" s="172" t="s">
        <v>173</v>
      </c>
      <c r="C110" s="173" t="s">
        <v>174</v>
      </c>
      <c r="D110" s="174" t="s">
        <v>175</v>
      </c>
      <c r="E110" s="175">
        <v>1208</v>
      </c>
      <c r="F110" s="175">
        <v>0</v>
      </c>
      <c r="G110" s="176">
        <f>E110*F110</f>
        <v>0</v>
      </c>
      <c r="O110" s="170">
        <v>2</v>
      </c>
      <c r="AA110" s="137">
        <v>12</v>
      </c>
      <c r="AB110" s="137">
        <v>0</v>
      </c>
      <c r="AC110" s="137">
        <v>28</v>
      </c>
      <c r="AZ110" s="137">
        <v>1</v>
      </c>
      <c r="BA110" s="137">
        <f>IF(AZ110=1,G110,0)</f>
        <v>0</v>
      </c>
      <c r="BB110" s="137">
        <f>IF(AZ110=2,G110,0)</f>
        <v>0</v>
      </c>
      <c r="BC110" s="137">
        <f>IF(AZ110=3,G110,0)</f>
        <v>0</v>
      </c>
      <c r="BD110" s="137">
        <f>IF(AZ110=4,G110,0)</f>
        <v>0</v>
      </c>
      <c r="BE110" s="137">
        <f>IF(AZ110=5,G110,0)</f>
        <v>0</v>
      </c>
      <c r="CZ110" s="137">
        <v>0.11206000000000001</v>
      </c>
    </row>
    <row r="111" spans="1:104" ht="22.5" x14ac:dyDescent="0.2">
      <c r="A111" s="171">
        <v>29</v>
      </c>
      <c r="B111" s="172" t="s">
        <v>66</v>
      </c>
      <c r="C111" s="173" t="s">
        <v>176</v>
      </c>
      <c r="D111" s="174" t="s">
        <v>175</v>
      </c>
      <c r="E111" s="175">
        <v>1195</v>
      </c>
      <c r="F111" s="175">
        <v>0</v>
      </c>
      <c r="G111" s="176">
        <f>E111*F111</f>
        <v>0</v>
      </c>
      <c r="O111" s="170">
        <v>2</v>
      </c>
      <c r="AA111" s="137">
        <v>12</v>
      </c>
      <c r="AB111" s="137">
        <v>0</v>
      </c>
      <c r="AC111" s="137">
        <v>29</v>
      </c>
      <c r="AZ111" s="137">
        <v>1</v>
      </c>
      <c r="BA111" s="137">
        <f>IF(AZ111=1,G111,0)</f>
        <v>0</v>
      </c>
      <c r="BB111" s="137">
        <f>IF(AZ111=2,G111,0)</f>
        <v>0</v>
      </c>
      <c r="BC111" s="137">
        <f>IF(AZ111=3,G111,0)</f>
        <v>0</v>
      </c>
      <c r="BD111" s="137">
        <f>IF(AZ111=4,G111,0)</f>
        <v>0</v>
      </c>
      <c r="BE111" s="137">
        <f>IF(AZ111=5,G111,0)</f>
        <v>0</v>
      </c>
      <c r="CZ111" s="137">
        <v>0</v>
      </c>
    </row>
    <row r="112" spans="1:104" ht="22.5" x14ac:dyDescent="0.2">
      <c r="A112" s="171">
        <v>30</v>
      </c>
      <c r="B112" s="172" t="s">
        <v>66</v>
      </c>
      <c r="C112" s="173" t="s">
        <v>177</v>
      </c>
      <c r="D112" s="174" t="s">
        <v>175</v>
      </c>
      <c r="E112" s="175">
        <v>13</v>
      </c>
      <c r="F112" s="175">
        <v>0</v>
      </c>
      <c r="G112" s="176">
        <f>E112*F112</f>
        <v>0</v>
      </c>
      <c r="O112" s="170">
        <v>2</v>
      </c>
      <c r="AA112" s="137">
        <v>12</v>
      </c>
      <c r="AB112" s="137">
        <v>0</v>
      </c>
      <c r="AC112" s="137">
        <v>30</v>
      </c>
      <c r="AZ112" s="137">
        <v>1</v>
      </c>
      <c r="BA112" s="137">
        <f>IF(AZ112=1,G112,0)</f>
        <v>0</v>
      </c>
      <c r="BB112" s="137">
        <f>IF(AZ112=2,G112,0)</f>
        <v>0</v>
      </c>
      <c r="BC112" s="137">
        <f>IF(AZ112=3,G112,0)</f>
        <v>0</v>
      </c>
      <c r="BD112" s="137">
        <f>IF(AZ112=4,G112,0)</f>
        <v>0</v>
      </c>
      <c r="BE112" s="137">
        <f>IF(AZ112=5,G112,0)</f>
        <v>0</v>
      </c>
      <c r="CZ112" s="137">
        <v>0</v>
      </c>
    </row>
    <row r="113" spans="1:104" ht="22.5" x14ac:dyDescent="0.2">
      <c r="A113" s="171">
        <v>31</v>
      </c>
      <c r="B113" s="172" t="s">
        <v>178</v>
      </c>
      <c r="C113" s="173" t="s">
        <v>179</v>
      </c>
      <c r="D113" s="174" t="s">
        <v>84</v>
      </c>
      <c r="E113" s="175">
        <v>252.6</v>
      </c>
      <c r="F113" s="175">
        <v>0</v>
      </c>
      <c r="G113" s="176">
        <f>E113*F113</f>
        <v>0</v>
      </c>
      <c r="O113" s="170">
        <v>2</v>
      </c>
      <c r="AA113" s="137">
        <v>12</v>
      </c>
      <c r="AB113" s="137">
        <v>0</v>
      </c>
      <c r="AC113" s="137">
        <v>31</v>
      </c>
      <c r="AZ113" s="137">
        <v>1</v>
      </c>
      <c r="BA113" s="137">
        <f>IF(AZ113=1,G113,0)</f>
        <v>0</v>
      </c>
      <c r="BB113" s="137">
        <f>IF(AZ113=2,G113,0)</f>
        <v>0</v>
      </c>
      <c r="BC113" s="137">
        <f>IF(AZ113=3,G113,0)</f>
        <v>0</v>
      </c>
      <c r="BD113" s="137">
        <f>IF(AZ113=4,G113,0)</f>
        <v>0</v>
      </c>
      <c r="BE113" s="137">
        <f>IF(AZ113=5,G113,0)</f>
        <v>0</v>
      </c>
      <c r="CZ113" s="137">
        <v>3.9050000000000001E-2</v>
      </c>
    </row>
    <row r="114" spans="1:104" x14ac:dyDescent="0.2">
      <c r="A114" s="177"/>
      <c r="B114" s="178"/>
      <c r="C114" s="179" t="s">
        <v>154</v>
      </c>
      <c r="D114" s="180"/>
      <c r="E114" s="181">
        <v>0</v>
      </c>
      <c r="F114" s="182"/>
      <c r="G114" s="183"/>
      <c r="M114" s="184" t="s">
        <v>154</v>
      </c>
      <c r="O114" s="170"/>
    </row>
    <row r="115" spans="1:104" x14ac:dyDescent="0.2">
      <c r="A115" s="177"/>
      <c r="B115" s="178"/>
      <c r="C115" s="179">
        <v>35</v>
      </c>
      <c r="D115" s="180"/>
      <c r="E115" s="181">
        <v>35</v>
      </c>
      <c r="F115" s="182"/>
      <c r="G115" s="183"/>
      <c r="M115" s="184">
        <v>35</v>
      </c>
      <c r="O115" s="170"/>
    </row>
    <row r="116" spans="1:104" x14ac:dyDescent="0.2">
      <c r="A116" s="177"/>
      <c r="B116" s="178"/>
      <c r="C116" s="179" t="s">
        <v>156</v>
      </c>
      <c r="D116" s="180"/>
      <c r="E116" s="181">
        <v>0</v>
      </c>
      <c r="F116" s="182"/>
      <c r="G116" s="183"/>
      <c r="M116" s="184" t="s">
        <v>156</v>
      </c>
      <c r="O116" s="170"/>
    </row>
    <row r="117" spans="1:104" x14ac:dyDescent="0.2">
      <c r="A117" s="177"/>
      <c r="B117" s="178"/>
      <c r="C117" s="179">
        <v>35</v>
      </c>
      <c r="D117" s="180"/>
      <c r="E117" s="181">
        <v>35</v>
      </c>
      <c r="F117" s="182"/>
      <c r="G117" s="183"/>
      <c r="M117" s="184">
        <v>35</v>
      </c>
      <c r="O117" s="170"/>
    </row>
    <row r="118" spans="1:104" x14ac:dyDescent="0.2">
      <c r="A118" s="177"/>
      <c r="B118" s="178"/>
      <c r="C118" s="179" t="s">
        <v>157</v>
      </c>
      <c r="D118" s="180"/>
      <c r="E118" s="181">
        <v>0</v>
      </c>
      <c r="F118" s="182"/>
      <c r="G118" s="183"/>
      <c r="M118" s="184" t="s">
        <v>157</v>
      </c>
      <c r="O118" s="170"/>
    </row>
    <row r="119" spans="1:104" x14ac:dyDescent="0.2">
      <c r="A119" s="177"/>
      <c r="B119" s="178"/>
      <c r="C119" s="179" t="s">
        <v>180</v>
      </c>
      <c r="D119" s="180"/>
      <c r="E119" s="181">
        <v>39.200000000000003</v>
      </c>
      <c r="F119" s="182"/>
      <c r="G119" s="183"/>
      <c r="M119" s="184" t="s">
        <v>180</v>
      </c>
      <c r="O119" s="170"/>
    </row>
    <row r="120" spans="1:104" x14ac:dyDescent="0.2">
      <c r="A120" s="177"/>
      <c r="B120" s="178"/>
      <c r="C120" s="179" t="s">
        <v>159</v>
      </c>
      <c r="D120" s="180"/>
      <c r="E120" s="181">
        <v>0</v>
      </c>
      <c r="F120" s="182"/>
      <c r="G120" s="183"/>
      <c r="M120" s="184" t="s">
        <v>159</v>
      </c>
      <c r="O120" s="170"/>
    </row>
    <row r="121" spans="1:104" x14ac:dyDescent="0.2">
      <c r="A121" s="177"/>
      <c r="B121" s="178"/>
      <c r="C121" s="179" t="s">
        <v>180</v>
      </c>
      <c r="D121" s="180"/>
      <c r="E121" s="181">
        <v>39.200000000000003</v>
      </c>
      <c r="F121" s="182"/>
      <c r="G121" s="183"/>
      <c r="M121" s="184" t="s">
        <v>180</v>
      </c>
      <c r="O121" s="170"/>
    </row>
    <row r="122" spans="1:104" x14ac:dyDescent="0.2">
      <c r="A122" s="177"/>
      <c r="B122" s="178"/>
      <c r="C122" s="179" t="s">
        <v>161</v>
      </c>
      <c r="D122" s="180"/>
      <c r="E122" s="181">
        <v>0</v>
      </c>
      <c r="F122" s="182"/>
      <c r="G122" s="183"/>
      <c r="M122" s="184" t="s">
        <v>161</v>
      </c>
      <c r="O122" s="170"/>
    </row>
    <row r="123" spans="1:104" x14ac:dyDescent="0.2">
      <c r="A123" s="177"/>
      <c r="B123" s="178"/>
      <c r="C123" s="179">
        <v>35</v>
      </c>
      <c r="D123" s="180"/>
      <c r="E123" s="181">
        <v>35</v>
      </c>
      <c r="F123" s="182"/>
      <c r="G123" s="183"/>
      <c r="M123" s="184">
        <v>35</v>
      </c>
      <c r="O123" s="170"/>
    </row>
    <row r="124" spans="1:104" x14ac:dyDescent="0.2">
      <c r="A124" s="177"/>
      <c r="B124" s="178"/>
      <c r="C124" s="179" t="s">
        <v>162</v>
      </c>
      <c r="D124" s="180"/>
      <c r="E124" s="181">
        <v>0</v>
      </c>
      <c r="F124" s="182"/>
      <c r="G124" s="183"/>
      <c r="M124" s="184" t="s">
        <v>162</v>
      </c>
      <c r="O124" s="170"/>
    </row>
    <row r="125" spans="1:104" x14ac:dyDescent="0.2">
      <c r="A125" s="177"/>
      <c r="B125" s="178"/>
      <c r="C125" s="179" t="s">
        <v>181</v>
      </c>
      <c r="D125" s="180"/>
      <c r="E125" s="181">
        <v>34.6</v>
      </c>
      <c r="F125" s="182"/>
      <c r="G125" s="183"/>
      <c r="M125" s="184" t="s">
        <v>181</v>
      </c>
      <c r="O125" s="170"/>
    </row>
    <row r="126" spans="1:104" x14ac:dyDescent="0.2">
      <c r="A126" s="177"/>
      <c r="B126" s="178"/>
      <c r="C126" s="179" t="s">
        <v>163</v>
      </c>
      <c r="D126" s="180"/>
      <c r="E126" s="181">
        <v>0</v>
      </c>
      <c r="F126" s="182"/>
      <c r="G126" s="183"/>
      <c r="M126" s="184" t="s">
        <v>163</v>
      </c>
      <c r="O126" s="170"/>
    </row>
    <row r="127" spans="1:104" x14ac:dyDescent="0.2">
      <c r="A127" s="177"/>
      <c r="B127" s="178"/>
      <c r="C127" s="179" t="s">
        <v>181</v>
      </c>
      <c r="D127" s="180"/>
      <c r="E127" s="181">
        <v>34.6</v>
      </c>
      <c r="F127" s="182"/>
      <c r="G127" s="183"/>
      <c r="M127" s="184" t="s">
        <v>181</v>
      </c>
      <c r="O127" s="170"/>
    </row>
    <row r="128" spans="1:104" ht="22.5" x14ac:dyDescent="0.2">
      <c r="A128" s="171">
        <v>32</v>
      </c>
      <c r="B128" s="172" t="s">
        <v>182</v>
      </c>
      <c r="C128" s="173" t="s">
        <v>183</v>
      </c>
      <c r="D128" s="174" t="s">
        <v>84</v>
      </c>
      <c r="E128" s="175">
        <v>252.6</v>
      </c>
      <c r="F128" s="175">
        <v>0</v>
      </c>
      <c r="G128" s="176">
        <f>E128*F128</f>
        <v>0</v>
      </c>
      <c r="O128" s="170">
        <v>2</v>
      </c>
      <c r="AA128" s="137">
        <v>12</v>
      </c>
      <c r="AB128" s="137">
        <v>0</v>
      </c>
      <c r="AC128" s="137">
        <v>32</v>
      </c>
      <c r="AZ128" s="137">
        <v>1</v>
      </c>
      <c r="BA128" s="137">
        <f>IF(AZ128=1,G128,0)</f>
        <v>0</v>
      </c>
      <c r="BB128" s="137">
        <f>IF(AZ128=2,G128,0)</f>
        <v>0</v>
      </c>
      <c r="BC128" s="137">
        <f>IF(AZ128=3,G128,0)</f>
        <v>0</v>
      </c>
      <c r="BD128" s="137">
        <f>IF(AZ128=4,G128,0)</f>
        <v>0</v>
      </c>
      <c r="BE128" s="137">
        <f>IF(AZ128=5,G128,0)</f>
        <v>0</v>
      </c>
      <c r="CZ128" s="137">
        <v>0</v>
      </c>
    </row>
    <row r="129" spans="1:104" x14ac:dyDescent="0.2">
      <c r="A129" s="177"/>
      <c r="B129" s="178"/>
      <c r="C129" s="179" t="s">
        <v>154</v>
      </c>
      <c r="D129" s="180"/>
      <c r="E129" s="181">
        <v>0</v>
      </c>
      <c r="F129" s="182"/>
      <c r="G129" s="183"/>
      <c r="M129" s="184" t="s">
        <v>154</v>
      </c>
      <c r="O129" s="170"/>
    </row>
    <row r="130" spans="1:104" x14ac:dyDescent="0.2">
      <c r="A130" s="177"/>
      <c r="B130" s="178"/>
      <c r="C130" s="179">
        <v>35</v>
      </c>
      <c r="D130" s="180"/>
      <c r="E130" s="181">
        <v>35</v>
      </c>
      <c r="F130" s="182"/>
      <c r="G130" s="183"/>
      <c r="M130" s="184">
        <v>35</v>
      </c>
      <c r="O130" s="170"/>
    </row>
    <row r="131" spans="1:104" x14ac:dyDescent="0.2">
      <c r="A131" s="177"/>
      <c r="B131" s="178"/>
      <c r="C131" s="179" t="s">
        <v>156</v>
      </c>
      <c r="D131" s="180"/>
      <c r="E131" s="181">
        <v>0</v>
      </c>
      <c r="F131" s="182"/>
      <c r="G131" s="183"/>
      <c r="M131" s="184" t="s">
        <v>156</v>
      </c>
      <c r="O131" s="170"/>
    </row>
    <row r="132" spans="1:104" x14ac:dyDescent="0.2">
      <c r="A132" s="177"/>
      <c r="B132" s="178"/>
      <c r="C132" s="179">
        <v>35</v>
      </c>
      <c r="D132" s="180"/>
      <c r="E132" s="181">
        <v>35</v>
      </c>
      <c r="F132" s="182"/>
      <c r="G132" s="183"/>
      <c r="M132" s="184">
        <v>35</v>
      </c>
      <c r="O132" s="170"/>
    </row>
    <row r="133" spans="1:104" x14ac:dyDescent="0.2">
      <c r="A133" s="177"/>
      <c r="B133" s="178"/>
      <c r="C133" s="179" t="s">
        <v>157</v>
      </c>
      <c r="D133" s="180"/>
      <c r="E133" s="181">
        <v>0</v>
      </c>
      <c r="F133" s="182"/>
      <c r="G133" s="183"/>
      <c r="M133" s="184" t="s">
        <v>157</v>
      </c>
      <c r="O133" s="170"/>
    </row>
    <row r="134" spans="1:104" x14ac:dyDescent="0.2">
      <c r="A134" s="177"/>
      <c r="B134" s="178"/>
      <c r="C134" s="179" t="s">
        <v>180</v>
      </c>
      <c r="D134" s="180"/>
      <c r="E134" s="181">
        <v>39.200000000000003</v>
      </c>
      <c r="F134" s="182"/>
      <c r="G134" s="183"/>
      <c r="M134" s="184" t="s">
        <v>180</v>
      </c>
      <c r="O134" s="170"/>
    </row>
    <row r="135" spans="1:104" x14ac:dyDescent="0.2">
      <c r="A135" s="177"/>
      <c r="B135" s="178"/>
      <c r="C135" s="179" t="s">
        <v>159</v>
      </c>
      <c r="D135" s="180"/>
      <c r="E135" s="181">
        <v>0</v>
      </c>
      <c r="F135" s="182"/>
      <c r="G135" s="183"/>
      <c r="M135" s="184" t="s">
        <v>159</v>
      </c>
      <c r="O135" s="170"/>
    </row>
    <row r="136" spans="1:104" x14ac:dyDescent="0.2">
      <c r="A136" s="177"/>
      <c r="B136" s="178"/>
      <c r="C136" s="179" t="s">
        <v>180</v>
      </c>
      <c r="D136" s="180"/>
      <c r="E136" s="181">
        <v>39.200000000000003</v>
      </c>
      <c r="F136" s="182"/>
      <c r="G136" s="183"/>
      <c r="M136" s="184" t="s">
        <v>180</v>
      </c>
      <c r="O136" s="170"/>
    </row>
    <row r="137" spans="1:104" x14ac:dyDescent="0.2">
      <c r="A137" s="177"/>
      <c r="B137" s="178"/>
      <c r="C137" s="179" t="s">
        <v>161</v>
      </c>
      <c r="D137" s="180"/>
      <c r="E137" s="181">
        <v>0</v>
      </c>
      <c r="F137" s="182"/>
      <c r="G137" s="183"/>
      <c r="M137" s="184" t="s">
        <v>161</v>
      </c>
      <c r="O137" s="170"/>
    </row>
    <row r="138" spans="1:104" x14ac:dyDescent="0.2">
      <c r="A138" s="177"/>
      <c r="B138" s="178"/>
      <c r="C138" s="179">
        <v>35</v>
      </c>
      <c r="D138" s="180"/>
      <c r="E138" s="181">
        <v>35</v>
      </c>
      <c r="F138" s="182"/>
      <c r="G138" s="183"/>
      <c r="M138" s="184">
        <v>35</v>
      </c>
      <c r="O138" s="170"/>
    </row>
    <row r="139" spans="1:104" x14ac:dyDescent="0.2">
      <c r="A139" s="177"/>
      <c r="B139" s="178"/>
      <c r="C139" s="179" t="s">
        <v>162</v>
      </c>
      <c r="D139" s="180"/>
      <c r="E139" s="181">
        <v>0</v>
      </c>
      <c r="F139" s="182"/>
      <c r="G139" s="183"/>
      <c r="M139" s="184" t="s">
        <v>162</v>
      </c>
      <c r="O139" s="170"/>
    </row>
    <row r="140" spans="1:104" x14ac:dyDescent="0.2">
      <c r="A140" s="177"/>
      <c r="B140" s="178"/>
      <c r="C140" s="179" t="s">
        <v>181</v>
      </c>
      <c r="D140" s="180"/>
      <c r="E140" s="181">
        <v>34.6</v>
      </c>
      <c r="F140" s="182"/>
      <c r="G140" s="183"/>
      <c r="M140" s="184" t="s">
        <v>181</v>
      </c>
      <c r="O140" s="170"/>
    </row>
    <row r="141" spans="1:104" x14ac:dyDescent="0.2">
      <c r="A141" s="177"/>
      <c r="B141" s="178"/>
      <c r="C141" s="179" t="s">
        <v>163</v>
      </c>
      <c r="D141" s="180"/>
      <c r="E141" s="181">
        <v>0</v>
      </c>
      <c r="F141" s="182"/>
      <c r="G141" s="183"/>
      <c r="M141" s="184" t="s">
        <v>163</v>
      </c>
      <c r="O141" s="170"/>
    </row>
    <row r="142" spans="1:104" x14ac:dyDescent="0.2">
      <c r="A142" s="177"/>
      <c r="B142" s="178"/>
      <c r="C142" s="179" t="s">
        <v>181</v>
      </c>
      <c r="D142" s="180"/>
      <c r="E142" s="181">
        <v>34.6</v>
      </c>
      <c r="F142" s="182"/>
      <c r="G142" s="183"/>
      <c r="M142" s="184" t="s">
        <v>181</v>
      </c>
      <c r="O142" s="170"/>
    </row>
    <row r="143" spans="1:104" ht="22.5" x14ac:dyDescent="0.2">
      <c r="A143" s="171">
        <v>33</v>
      </c>
      <c r="B143" s="172" t="s">
        <v>184</v>
      </c>
      <c r="C143" s="173" t="s">
        <v>185</v>
      </c>
      <c r="D143" s="174" t="s">
        <v>186</v>
      </c>
      <c r="E143" s="175">
        <v>4.6769999999999996</v>
      </c>
      <c r="F143" s="175">
        <v>0</v>
      </c>
      <c r="G143" s="176">
        <f>E143*F143</f>
        <v>0</v>
      </c>
      <c r="O143" s="170">
        <v>2</v>
      </c>
      <c r="AA143" s="137">
        <v>12</v>
      </c>
      <c r="AB143" s="137">
        <v>0</v>
      </c>
      <c r="AC143" s="137">
        <v>33</v>
      </c>
      <c r="AZ143" s="137">
        <v>1</v>
      </c>
      <c r="BA143" s="137">
        <f>IF(AZ143=1,G143,0)</f>
        <v>0</v>
      </c>
      <c r="BB143" s="137">
        <f>IF(AZ143=2,G143,0)</f>
        <v>0</v>
      </c>
      <c r="BC143" s="137">
        <f>IF(AZ143=3,G143,0)</f>
        <v>0</v>
      </c>
      <c r="BD143" s="137">
        <f>IF(AZ143=4,G143,0)</f>
        <v>0</v>
      </c>
      <c r="BE143" s="137">
        <f>IF(AZ143=5,G143,0)</f>
        <v>0</v>
      </c>
      <c r="CZ143" s="137">
        <v>1.0202899999999999</v>
      </c>
    </row>
    <row r="144" spans="1:104" x14ac:dyDescent="0.2">
      <c r="A144" s="177"/>
      <c r="B144" s="178"/>
      <c r="C144" s="179" t="s">
        <v>154</v>
      </c>
      <c r="D144" s="180"/>
      <c r="E144" s="181">
        <v>0</v>
      </c>
      <c r="F144" s="182"/>
      <c r="G144" s="183"/>
      <c r="M144" s="184" t="s">
        <v>154</v>
      </c>
      <c r="O144" s="170"/>
    </row>
    <row r="145" spans="1:104" x14ac:dyDescent="0.2">
      <c r="A145" s="177"/>
      <c r="B145" s="178"/>
      <c r="C145" s="179" t="s">
        <v>187</v>
      </c>
      <c r="D145" s="180"/>
      <c r="E145" s="181">
        <v>0.68899999999999995</v>
      </c>
      <c r="F145" s="182"/>
      <c r="G145" s="183"/>
      <c r="M145" s="184" t="s">
        <v>187</v>
      </c>
      <c r="O145" s="170"/>
    </row>
    <row r="146" spans="1:104" x14ac:dyDescent="0.2">
      <c r="A146" s="177"/>
      <c r="B146" s="178"/>
      <c r="C146" s="179" t="s">
        <v>156</v>
      </c>
      <c r="D146" s="180"/>
      <c r="E146" s="181">
        <v>0</v>
      </c>
      <c r="F146" s="182"/>
      <c r="G146" s="183"/>
      <c r="M146" s="184" t="s">
        <v>156</v>
      </c>
      <c r="O146" s="170"/>
    </row>
    <row r="147" spans="1:104" x14ac:dyDescent="0.2">
      <c r="A147" s="177"/>
      <c r="B147" s="178"/>
      <c r="C147" s="179" t="s">
        <v>187</v>
      </c>
      <c r="D147" s="180"/>
      <c r="E147" s="181">
        <v>0.68899999999999995</v>
      </c>
      <c r="F147" s="182"/>
      <c r="G147" s="183"/>
      <c r="M147" s="184" t="s">
        <v>187</v>
      </c>
      <c r="O147" s="170"/>
    </row>
    <row r="148" spans="1:104" x14ac:dyDescent="0.2">
      <c r="A148" s="177"/>
      <c r="B148" s="178"/>
      <c r="C148" s="179" t="s">
        <v>157</v>
      </c>
      <c r="D148" s="180"/>
      <c r="E148" s="181">
        <v>0</v>
      </c>
      <c r="F148" s="182"/>
      <c r="G148" s="183"/>
      <c r="M148" s="184" t="s">
        <v>157</v>
      </c>
      <c r="O148" s="170"/>
    </row>
    <row r="149" spans="1:104" x14ac:dyDescent="0.2">
      <c r="A149" s="177"/>
      <c r="B149" s="178"/>
      <c r="C149" s="179" t="s">
        <v>188</v>
      </c>
      <c r="D149" s="180"/>
      <c r="E149" s="181">
        <v>0.68</v>
      </c>
      <c r="F149" s="182"/>
      <c r="G149" s="183"/>
      <c r="M149" s="184" t="s">
        <v>188</v>
      </c>
      <c r="O149" s="170"/>
    </row>
    <row r="150" spans="1:104" x14ac:dyDescent="0.2">
      <c r="A150" s="177"/>
      <c r="B150" s="178"/>
      <c r="C150" s="179" t="s">
        <v>159</v>
      </c>
      <c r="D150" s="180"/>
      <c r="E150" s="181">
        <v>0</v>
      </c>
      <c r="F150" s="182"/>
      <c r="G150" s="183"/>
      <c r="M150" s="184" t="s">
        <v>159</v>
      </c>
      <c r="O150" s="170"/>
    </row>
    <row r="151" spans="1:104" x14ac:dyDescent="0.2">
      <c r="A151" s="177"/>
      <c r="B151" s="178"/>
      <c r="C151" s="179" t="s">
        <v>188</v>
      </c>
      <c r="D151" s="180"/>
      <c r="E151" s="181">
        <v>0.68</v>
      </c>
      <c r="F151" s="182"/>
      <c r="G151" s="183"/>
      <c r="M151" s="184" t="s">
        <v>188</v>
      </c>
      <c r="O151" s="170"/>
    </row>
    <row r="152" spans="1:104" x14ac:dyDescent="0.2">
      <c r="A152" s="177"/>
      <c r="B152" s="178"/>
      <c r="C152" s="179" t="s">
        <v>161</v>
      </c>
      <c r="D152" s="180"/>
      <c r="E152" s="181">
        <v>0</v>
      </c>
      <c r="F152" s="182"/>
      <c r="G152" s="183"/>
      <c r="M152" s="184" t="s">
        <v>161</v>
      </c>
      <c r="O152" s="170"/>
    </row>
    <row r="153" spans="1:104" x14ac:dyDescent="0.2">
      <c r="A153" s="177"/>
      <c r="B153" s="178"/>
      <c r="C153" s="179" t="s">
        <v>187</v>
      </c>
      <c r="D153" s="180"/>
      <c r="E153" s="181">
        <v>0.68899999999999995</v>
      </c>
      <c r="F153" s="182"/>
      <c r="G153" s="183"/>
      <c r="M153" s="184" t="s">
        <v>187</v>
      </c>
      <c r="O153" s="170"/>
    </row>
    <row r="154" spans="1:104" x14ac:dyDescent="0.2">
      <c r="A154" s="177"/>
      <c r="B154" s="178"/>
      <c r="C154" s="179" t="s">
        <v>162</v>
      </c>
      <c r="D154" s="180"/>
      <c r="E154" s="181">
        <v>0</v>
      </c>
      <c r="F154" s="182"/>
      <c r="G154" s="183"/>
      <c r="M154" s="184" t="s">
        <v>162</v>
      </c>
      <c r="O154" s="170"/>
    </row>
    <row r="155" spans="1:104" x14ac:dyDescent="0.2">
      <c r="A155" s="177"/>
      <c r="B155" s="178"/>
      <c r="C155" s="179" t="s">
        <v>189</v>
      </c>
      <c r="D155" s="180"/>
      <c r="E155" s="181">
        <v>0.625</v>
      </c>
      <c r="F155" s="182"/>
      <c r="G155" s="183"/>
      <c r="M155" s="184" t="s">
        <v>189</v>
      </c>
      <c r="O155" s="170"/>
    </row>
    <row r="156" spans="1:104" x14ac:dyDescent="0.2">
      <c r="A156" s="177"/>
      <c r="B156" s="178"/>
      <c r="C156" s="179" t="s">
        <v>163</v>
      </c>
      <c r="D156" s="180"/>
      <c r="E156" s="181">
        <v>0</v>
      </c>
      <c r="F156" s="182"/>
      <c r="G156" s="183"/>
      <c r="M156" s="184" t="s">
        <v>163</v>
      </c>
      <c r="O156" s="170"/>
    </row>
    <row r="157" spans="1:104" x14ac:dyDescent="0.2">
      <c r="A157" s="177"/>
      <c r="B157" s="178"/>
      <c r="C157" s="179" t="s">
        <v>189</v>
      </c>
      <c r="D157" s="180"/>
      <c r="E157" s="181">
        <v>0.625</v>
      </c>
      <c r="F157" s="182"/>
      <c r="G157" s="183"/>
      <c r="M157" s="184" t="s">
        <v>189</v>
      </c>
      <c r="O157" s="170"/>
    </row>
    <row r="158" spans="1:104" x14ac:dyDescent="0.2">
      <c r="A158" s="171">
        <v>34</v>
      </c>
      <c r="B158" s="172" t="s">
        <v>190</v>
      </c>
      <c r="C158" s="173" t="s">
        <v>191</v>
      </c>
      <c r="D158" s="174" t="s">
        <v>74</v>
      </c>
      <c r="E158" s="175">
        <v>35.799999999999997</v>
      </c>
      <c r="F158" s="175">
        <v>0</v>
      </c>
      <c r="G158" s="176">
        <f>E158*F158</f>
        <v>0</v>
      </c>
      <c r="O158" s="170">
        <v>2</v>
      </c>
      <c r="AA158" s="137">
        <v>12</v>
      </c>
      <c r="AB158" s="137">
        <v>0</v>
      </c>
      <c r="AC158" s="137">
        <v>34</v>
      </c>
      <c r="AZ158" s="137">
        <v>1</v>
      </c>
      <c r="BA158" s="137">
        <f>IF(AZ158=1,G158,0)</f>
        <v>0</v>
      </c>
      <c r="BB158" s="137">
        <f>IF(AZ158=2,G158,0)</f>
        <v>0</v>
      </c>
      <c r="BC158" s="137">
        <f>IF(AZ158=3,G158,0)</f>
        <v>0</v>
      </c>
      <c r="BD158" s="137">
        <f>IF(AZ158=4,G158,0)</f>
        <v>0</v>
      </c>
      <c r="BE158" s="137">
        <f>IF(AZ158=5,G158,0)</f>
        <v>0</v>
      </c>
      <c r="CZ158" s="137">
        <v>2.5276700000000001</v>
      </c>
    </row>
    <row r="159" spans="1:104" x14ac:dyDescent="0.2">
      <c r="A159" s="177"/>
      <c r="B159" s="178"/>
      <c r="C159" s="179" t="s">
        <v>154</v>
      </c>
      <c r="D159" s="180"/>
      <c r="E159" s="181">
        <v>0</v>
      </c>
      <c r="F159" s="182"/>
      <c r="G159" s="183"/>
      <c r="M159" s="184" t="s">
        <v>154</v>
      </c>
      <c r="O159" s="170"/>
    </row>
    <row r="160" spans="1:104" x14ac:dyDescent="0.2">
      <c r="A160" s="177"/>
      <c r="B160" s="178"/>
      <c r="C160" s="179" t="s">
        <v>192</v>
      </c>
      <c r="D160" s="180"/>
      <c r="E160" s="181">
        <v>5.3</v>
      </c>
      <c r="F160" s="182"/>
      <c r="G160" s="183"/>
      <c r="M160" s="184" t="s">
        <v>192</v>
      </c>
      <c r="O160" s="170"/>
    </row>
    <row r="161" spans="1:104" x14ac:dyDescent="0.2">
      <c r="A161" s="177"/>
      <c r="B161" s="178"/>
      <c r="C161" s="179" t="s">
        <v>156</v>
      </c>
      <c r="D161" s="180"/>
      <c r="E161" s="181">
        <v>0</v>
      </c>
      <c r="F161" s="182"/>
      <c r="G161" s="183"/>
      <c r="M161" s="184" t="s">
        <v>156</v>
      </c>
      <c r="O161" s="170"/>
    </row>
    <row r="162" spans="1:104" x14ac:dyDescent="0.2">
      <c r="A162" s="177"/>
      <c r="B162" s="178"/>
      <c r="C162" s="179" t="s">
        <v>192</v>
      </c>
      <c r="D162" s="180"/>
      <c r="E162" s="181">
        <v>5.3</v>
      </c>
      <c r="F162" s="182"/>
      <c r="G162" s="183"/>
      <c r="M162" s="184" t="s">
        <v>192</v>
      </c>
      <c r="O162" s="170"/>
    </row>
    <row r="163" spans="1:104" x14ac:dyDescent="0.2">
      <c r="A163" s="177"/>
      <c r="B163" s="178"/>
      <c r="C163" s="179" t="s">
        <v>157</v>
      </c>
      <c r="D163" s="180"/>
      <c r="E163" s="181">
        <v>0</v>
      </c>
      <c r="F163" s="182"/>
      <c r="G163" s="183"/>
      <c r="M163" s="184" t="s">
        <v>157</v>
      </c>
      <c r="O163" s="170"/>
    </row>
    <row r="164" spans="1:104" x14ac:dyDescent="0.2">
      <c r="A164" s="177"/>
      <c r="B164" s="178"/>
      <c r="C164" s="179" t="s">
        <v>193</v>
      </c>
      <c r="D164" s="180"/>
      <c r="E164" s="181">
        <v>5.32</v>
      </c>
      <c r="F164" s="182"/>
      <c r="G164" s="183"/>
      <c r="M164" s="184" t="s">
        <v>193</v>
      </c>
      <c r="O164" s="170"/>
    </row>
    <row r="165" spans="1:104" x14ac:dyDescent="0.2">
      <c r="A165" s="177"/>
      <c r="B165" s="178"/>
      <c r="C165" s="179" t="s">
        <v>159</v>
      </c>
      <c r="D165" s="180"/>
      <c r="E165" s="181">
        <v>0</v>
      </c>
      <c r="F165" s="182"/>
      <c r="G165" s="183"/>
      <c r="M165" s="184" t="s">
        <v>159</v>
      </c>
      <c r="O165" s="170"/>
    </row>
    <row r="166" spans="1:104" x14ac:dyDescent="0.2">
      <c r="A166" s="177"/>
      <c r="B166" s="178"/>
      <c r="C166" s="179" t="s">
        <v>193</v>
      </c>
      <c r="D166" s="180"/>
      <c r="E166" s="181">
        <v>5.32</v>
      </c>
      <c r="F166" s="182"/>
      <c r="G166" s="183"/>
      <c r="M166" s="184" t="s">
        <v>193</v>
      </c>
      <c r="O166" s="170"/>
    </row>
    <row r="167" spans="1:104" x14ac:dyDescent="0.2">
      <c r="A167" s="177"/>
      <c r="B167" s="178"/>
      <c r="C167" s="179" t="s">
        <v>161</v>
      </c>
      <c r="D167" s="180"/>
      <c r="E167" s="181">
        <v>0</v>
      </c>
      <c r="F167" s="182"/>
      <c r="G167" s="183"/>
      <c r="M167" s="184" t="s">
        <v>161</v>
      </c>
      <c r="O167" s="170"/>
    </row>
    <row r="168" spans="1:104" x14ac:dyDescent="0.2">
      <c r="A168" s="177"/>
      <c r="B168" s="178"/>
      <c r="C168" s="179" t="s">
        <v>192</v>
      </c>
      <c r="D168" s="180"/>
      <c r="E168" s="181">
        <v>5.3</v>
      </c>
      <c r="F168" s="182"/>
      <c r="G168" s="183"/>
      <c r="M168" s="184" t="s">
        <v>192</v>
      </c>
      <c r="O168" s="170"/>
    </row>
    <row r="169" spans="1:104" x14ac:dyDescent="0.2">
      <c r="A169" s="177"/>
      <c r="B169" s="178"/>
      <c r="C169" s="179" t="s">
        <v>162</v>
      </c>
      <c r="D169" s="180"/>
      <c r="E169" s="181">
        <v>0</v>
      </c>
      <c r="F169" s="182"/>
      <c r="G169" s="183"/>
      <c r="M169" s="184" t="s">
        <v>162</v>
      </c>
      <c r="O169" s="170"/>
    </row>
    <row r="170" spans="1:104" x14ac:dyDescent="0.2">
      <c r="A170" s="177"/>
      <c r="B170" s="178"/>
      <c r="C170" s="179" t="s">
        <v>194</v>
      </c>
      <c r="D170" s="180"/>
      <c r="E170" s="181">
        <v>4.63</v>
      </c>
      <c r="F170" s="182"/>
      <c r="G170" s="183"/>
      <c r="M170" s="184" t="s">
        <v>194</v>
      </c>
      <c r="O170" s="170"/>
    </row>
    <row r="171" spans="1:104" x14ac:dyDescent="0.2">
      <c r="A171" s="177"/>
      <c r="B171" s="178"/>
      <c r="C171" s="179" t="s">
        <v>163</v>
      </c>
      <c r="D171" s="180"/>
      <c r="E171" s="181">
        <v>0</v>
      </c>
      <c r="F171" s="182"/>
      <c r="G171" s="183"/>
      <c r="M171" s="184" t="s">
        <v>163</v>
      </c>
      <c r="O171" s="170"/>
    </row>
    <row r="172" spans="1:104" x14ac:dyDescent="0.2">
      <c r="A172" s="177"/>
      <c r="B172" s="178"/>
      <c r="C172" s="179" t="s">
        <v>194</v>
      </c>
      <c r="D172" s="180"/>
      <c r="E172" s="181">
        <v>4.63</v>
      </c>
      <c r="F172" s="182"/>
      <c r="G172" s="183"/>
      <c r="M172" s="184" t="s">
        <v>194</v>
      </c>
      <c r="O172" s="170"/>
    </row>
    <row r="173" spans="1:104" x14ac:dyDescent="0.2">
      <c r="A173" s="185"/>
      <c r="B173" s="186" t="s">
        <v>69</v>
      </c>
      <c r="C173" s="187" t="str">
        <f>CONCATENATE(B109," ",C109)</f>
        <v>3 Svislé a kompletní konstrukce</v>
      </c>
      <c r="D173" s="185"/>
      <c r="E173" s="188"/>
      <c r="F173" s="188"/>
      <c r="G173" s="189">
        <f>SUM(G109:G172)</f>
        <v>0</v>
      </c>
      <c r="O173" s="170">
        <v>4</v>
      </c>
      <c r="BA173" s="190">
        <f>SUM(BA109:BA172)</f>
        <v>0</v>
      </c>
      <c r="BB173" s="190">
        <f>SUM(BB109:BB172)</f>
        <v>0</v>
      </c>
      <c r="BC173" s="190">
        <f>SUM(BC109:BC172)</f>
        <v>0</v>
      </c>
      <c r="BD173" s="190">
        <f>SUM(BD109:BD172)</f>
        <v>0</v>
      </c>
      <c r="BE173" s="190">
        <f>SUM(BE109:BE172)</f>
        <v>0</v>
      </c>
    </row>
    <row r="174" spans="1:104" x14ac:dyDescent="0.2">
      <c r="A174" s="163" t="s">
        <v>65</v>
      </c>
      <c r="B174" s="164" t="s">
        <v>195</v>
      </c>
      <c r="C174" s="165" t="s">
        <v>196</v>
      </c>
      <c r="D174" s="166"/>
      <c r="E174" s="167"/>
      <c r="F174" s="167"/>
      <c r="G174" s="168"/>
      <c r="H174" s="169"/>
      <c r="I174" s="169"/>
      <c r="O174" s="170">
        <v>1</v>
      </c>
    </row>
    <row r="175" spans="1:104" x14ac:dyDescent="0.2">
      <c r="A175" s="171">
        <v>35</v>
      </c>
      <c r="B175" s="172" t="s">
        <v>197</v>
      </c>
      <c r="C175" s="173" t="s">
        <v>198</v>
      </c>
      <c r="D175" s="174" t="s">
        <v>74</v>
      </c>
      <c r="E175" s="175">
        <v>56.4</v>
      </c>
      <c r="F175" s="175">
        <v>0</v>
      </c>
      <c r="G175" s="176">
        <f>E175*F175</f>
        <v>0</v>
      </c>
      <c r="O175" s="170">
        <v>2</v>
      </c>
      <c r="AA175" s="137">
        <v>12</v>
      </c>
      <c r="AB175" s="137">
        <v>0</v>
      </c>
      <c r="AC175" s="137">
        <v>35</v>
      </c>
      <c r="AZ175" s="137">
        <v>1</v>
      </c>
      <c r="BA175" s="137">
        <f>IF(AZ175=1,G175,0)</f>
        <v>0</v>
      </c>
      <c r="BB175" s="137">
        <f>IF(AZ175=2,G175,0)</f>
        <v>0</v>
      </c>
      <c r="BC175" s="137">
        <f>IF(AZ175=3,G175,0)</f>
        <v>0</v>
      </c>
      <c r="BD175" s="137">
        <f>IF(AZ175=4,G175,0)</f>
        <v>0</v>
      </c>
      <c r="BE175" s="137">
        <f>IF(AZ175=5,G175,0)</f>
        <v>0</v>
      </c>
      <c r="CZ175" s="137">
        <v>1.1322000000000001</v>
      </c>
    </row>
    <row r="176" spans="1:104" x14ac:dyDescent="0.2">
      <c r="A176" s="177"/>
      <c r="B176" s="178"/>
      <c r="C176" s="179" t="s">
        <v>199</v>
      </c>
      <c r="D176" s="180"/>
      <c r="E176" s="181">
        <v>56.4</v>
      </c>
      <c r="F176" s="182"/>
      <c r="G176" s="183"/>
      <c r="M176" s="184" t="s">
        <v>199</v>
      </c>
      <c r="O176" s="170"/>
    </row>
    <row r="177" spans="1:104" x14ac:dyDescent="0.2">
      <c r="A177" s="171">
        <v>36</v>
      </c>
      <c r="B177" s="172" t="s">
        <v>197</v>
      </c>
      <c r="C177" s="173" t="s">
        <v>200</v>
      </c>
      <c r="D177" s="174" t="s">
        <v>74</v>
      </c>
      <c r="E177" s="175">
        <v>112.8</v>
      </c>
      <c r="F177" s="175">
        <v>0</v>
      </c>
      <c r="G177" s="176">
        <f>E177*F177</f>
        <v>0</v>
      </c>
      <c r="O177" s="170">
        <v>2</v>
      </c>
      <c r="AA177" s="137">
        <v>12</v>
      </c>
      <c r="AB177" s="137">
        <v>0</v>
      </c>
      <c r="AC177" s="137">
        <v>36</v>
      </c>
      <c r="AZ177" s="137">
        <v>1</v>
      </c>
      <c r="BA177" s="137">
        <f>IF(AZ177=1,G177,0)</f>
        <v>0</v>
      </c>
      <c r="BB177" s="137">
        <f>IF(AZ177=2,G177,0)</f>
        <v>0</v>
      </c>
      <c r="BC177" s="137">
        <f>IF(AZ177=3,G177,0)</f>
        <v>0</v>
      </c>
      <c r="BD177" s="137">
        <f>IF(AZ177=4,G177,0)</f>
        <v>0</v>
      </c>
      <c r="BE177" s="137">
        <f>IF(AZ177=5,G177,0)</f>
        <v>0</v>
      </c>
      <c r="CZ177" s="137">
        <v>1.1322000000000001</v>
      </c>
    </row>
    <row r="178" spans="1:104" x14ac:dyDescent="0.2">
      <c r="A178" s="177"/>
      <c r="B178" s="178"/>
      <c r="C178" s="179" t="s">
        <v>201</v>
      </c>
      <c r="D178" s="180"/>
      <c r="E178" s="181">
        <v>112.8</v>
      </c>
      <c r="F178" s="182"/>
      <c r="G178" s="183"/>
      <c r="M178" s="184" t="s">
        <v>201</v>
      </c>
      <c r="O178" s="170"/>
    </row>
    <row r="179" spans="1:104" x14ac:dyDescent="0.2">
      <c r="A179" s="185"/>
      <c r="B179" s="186" t="s">
        <v>69</v>
      </c>
      <c r="C179" s="187" t="str">
        <f>CONCATENATE(B174," ",C174)</f>
        <v>4 Vodorovné konstrukce</v>
      </c>
      <c r="D179" s="185"/>
      <c r="E179" s="188"/>
      <c r="F179" s="188"/>
      <c r="G179" s="189">
        <f>SUM(G174:G178)</f>
        <v>0</v>
      </c>
      <c r="O179" s="170">
        <v>4</v>
      </c>
      <c r="BA179" s="190">
        <f>SUM(BA174:BA178)</f>
        <v>0</v>
      </c>
      <c r="BB179" s="190">
        <f>SUM(BB174:BB178)</f>
        <v>0</v>
      </c>
      <c r="BC179" s="190">
        <f>SUM(BC174:BC178)</f>
        <v>0</v>
      </c>
      <c r="BD179" s="190">
        <f>SUM(BD174:BD178)</f>
        <v>0</v>
      </c>
      <c r="BE179" s="190">
        <f>SUM(BE174:BE178)</f>
        <v>0</v>
      </c>
    </row>
    <row r="180" spans="1:104" x14ac:dyDescent="0.2">
      <c r="A180" s="163" t="s">
        <v>65</v>
      </c>
      <c r="B180" s="164" t="s">
        <v>202</v>
      </c>
      <c r="C180" s="165" t="s">
        <v>203</v>
      </c>
      <c r="D180" s="166"/>
      <c r="E180" s="167"/>
      <c r="F180" s="167"/>
      <c r="G180" s="168"/>
      <c r="H180" s="169"/>
      <c r="I180" s="169"/>
      <c r="O180" s="170">
        <v>1</v>
      </c>
    </row>
    <row r="181" spans="1:104" x14ac:dyDescent="0.2">
      <c r="A181" s="171">
        <v>37</v>
      </c>
      <c r="B181" s="172" t="s">
        <v>204</v>
      </c>
      <c r="C181" s="173" t="s">
        <v>205</v>
      </c>
      <c r="D181" s="174" t="s">
        <v>84</v>
      </c>
      <c r="E181" s="175">
        <v>43</v>
      </c>
      <c r="F181" s="175">
        <v>0</v>
      </c>
      <c r="G181" s="176">
        <f>E181*F181</f>
        <v>0</v>
      </c>
      <c r="O181" s="170">
        <v>2</v>
      </c>
      <c r="AA181" s="137">
        <v>12</v>
      </c>
      <c r="AB181" s="137">
        <v>0</v>
      </c>
      <c r="AC181" s="137">
        <v>37</v>
      </c>
      <c r="AZ181" s="137">
        <v>1</v>
      </c>
      <c r="BA181" s="137">
        <f>IF(AZ181=1,G181,0)</f>
        <v>0</v>
      </c>
      <c r="BB181" s="137">
        <f>IF(AZ181=2,G181,0)</f>
        <v>0</v>
      </c>
      <c r="BC181" s="137">
        <f>IF(AZ181=3,G181,0)</f>
        <v>0</v>
      </c>
      <c r="BD181" s="137">
        <f>IF(AZ181=4,G181,0)</f>
        <v>0</v>
      </c>
      <c r="BE181" s="137">
        <f>IF(AZ181=5,G181,0)</f>
        <v>0</v>
      </c>
      <c r="CZ181" s="137">
        <v>0.51085999999999998</v>
      </c>
    </row>
    <row r="182" spans="1:104" x14ac:dyDescent="0.2">
      <c r="A182" s="177"/>
      <c r="B182" s="178"/>
      <c r="C182" s="179" t="s">
        <v>103</v>
      </c>
      <c r="D182" s="180"/>
      <c r="E182" s="181">
        <v>43</v>
      </c>
      <c r="F182" s="182"/>
      <c r="G182" s="183"/>
      <c r="M182" s="184" t="s">
        <v>103</v>
      </c>
      <c r="O182" s="170"/>
    </row>
    <row r="183" spans="1:104" x14ac:dyDescent="0.2">
      <c r="A183" s="171">
        <v>38</v>
      </c>
      <c r="B183" s="172" t="s">
        <v>206</v>
      </c>
      <c r="C183" s="173" t="s">
        <v>207</v>
      </c>
      <c r="D183" s="174" t="s">
        <v>84</v>
      </c>
      <c r="E183" s="175">
        <v>43</v>
      </c>
      <c r="F183" s="175">
        <v>0</v>
      </c>
      <c r="G183" s="176">
        <f>E183*F183</f>
        <v>0</v>
      </c>
      <c r="O183" s="170">
        <v>2</v>
      </c>
      <c r="AA183" s="137">
        <v>12</v>
      </c>
      <c r="AB183" s="137">
        <v>0</v>
      </c>
      <c r="AC183" s="137">
        <v>38</v>
      </c>
      <c r="AZ183" s="137">
        <v>1</v>
      </c>
      <c r="BA183" s="137">
        <f>IF(AZ183=1,G183,0)</f>
        <v>0</v>
      </c>
      <c r="BB183" s="137">
        <f>IF(AZ183=2,G183,0)</f>
        <v>0</v>
      </c>
      <c r="BC183" s="137">
        <f>IF(AZ183=3,G183,0)</f>
        <v>0</v>
      </c>
      <c r="BD183" s="137">
        <f>IF(AZ183=4,G183,0)</f>
        <v>0</v>
      </c>
      <c r="BE183" s="137">
        <f>IF(AZ183=5,G183,0)</f>
        <v>0</v>
      </c>
      <c r="CZ183" s="137">
        <v>0.38624999999999998</v>
      </c>
    </row>
    <row r="184" spans="1:104" x14ac:dyDescent="0.2">
      <c r="A184" s="177"/>
      <c r="B184" s="178"/>
      <c r="C184" s="179" t="s">
        <v>103</v>
      </c>
      <c r="D184" s="180"/>
      <c r="E184" s="181">
        <v>43</v>
      </c>
      <c r="F184" s="182"/>
      <c r="G184" s="183"/>
      <c r="M184" s="184" t="s">
        <v>103</v>
      </c>
      <c r="O184" s="170"/>
    </row>
    <row r="185" spans="1:104" x14ac:dyDescent="0.2">
      <c r="A185" s="171">
        <v>39</v>
      </c>
      <c r="B185" s="172" t="s">
        <v>208</v>
      </c>
      <c r="C185" s="173" t="s">
        <v>209</v>
      </c>
      <c r="D185" s="174" t="s">
        <v>84</v>
      </c>
      <c r="E185" s="175">
        <v>43</v>
      </c>
      <c r="F185" s="175">
        <v>0</v>
      </c>
      <c r="G185" s="176">
        <f>E185*F185</f>
        <v>0</v>
      </c>
      <c r="O185" s="170">
        <v>2</v>
      </c>
      <c r="AA185" s="137">
        <v>12</v>
      </c>
      <c r="AB185" s="137">
        <v>0</v>
      </c>
      <c r="AC185" s="137">
        <v>39</v>
      </c>
      <c r="AZ185" s="137">
        <v>1</v>
      </c>
      <c r="BA185" s="137">
        <f>IF(AZ185=1,G185,0)</f>
        <v>0</v>
      </c>
      <c r="BB185" s="137">
        <f>IF(AZ185=2,G185,0)</f>
        <v>0</v>
      </c>
      <c r="BC185" s="137">
        <f>IF(AZ185=3,G185,0)</f>
        <v>0</v>
      </c>
      <c r="BD185" s="137">
        <f>IF(AZ185=4,G185,0)</f>
        <v>0</v>
      </c>
      <c r="BE185" s="137">
        <f>IF(AZ185=5,G185,0)</f>
        <v>0</v>
      </c>
      <c r="CZ185" s="137">
        <v>0.26375999999999999</v>
      </c>
    </row>
    <row r="186" spans="1:104" x14ac:dyDescent="0.2">
      <c r="A186" s="177"/>
      <c r="B186" s="178"/>
      <c r="C186" s="179" t="s">
        <v>103</v>
      </c>
      <c r="D186" s="180"/>
      <c r="E186" s="181">
        <v>43</v>
      </c>
      <c r="F186" s="182"/>
      <c r="G186" s="183"/>
      <c r="M186" s="184" t="s">
        <v>103</v>
      </c>
      <c r="O186" s="170"/>
    </row>
    <row r="187" spans="1:104" x14ac:dyDescent="0.2">
      <c r="A187" s="171">
        <v>40</v>
      </c>
      <c r="B187" s="172" t="s">
        <v>210</v>
      </c>
      <c r="C187" s="173" t="s">
        <v>211</v>
      </c>
      <c r="D187" s="174" t="s">
        <v>84</v>
      </c>
      <c r="E187" s="175">
        <v>43</v>
      </c>
      <c r="F187" s="175">
        <v>0</v>
      </c>
      <c r="G187" s="176">
        <f>E187*F187</f>
        <v>0</v>
      </c>
      <c r="O187" s="170">
        <v>2</v>
      </c>
      <c r="AA187" s="137">
        <v>12</v>
      </c>
      <c r="AB187" s="137">
        <v>0</v>
      </c>
      <c r="AC187" s="137">
        <v>40</v>
      </c>
      <c r="AZ187" s="137">
        <v>1</v>
      </c>
      <c r="BA187" s="137">
        <f>IF(AZ187=1,G187,0)</f>
        <v>0</v>
      </c>
      <c r="BB187" s="137">
        <f>IF(AZ187=2,G187,0)</f>
        <v>0</v>
      </c>
      <c r="BC187" s="137">
        <f>IF(AZ187=3,G187,0)</f>
        <v>0</v>
      </c>
      <c r="BD187" s="137">
        <f>IF(AZ187=4,G187,0)</f>
        <v>0</v>
      </c>
      <c r="BE187" s="137">
        <f>IF(AZ187=5,G187,0)</f>
        <v>0</v>
      </c>
      <c r="CZ187" s="137">
        <v>0.23338999999999999</v>
      </c>
    </row>
    <row r="188" spans="1:104" x14ac:dyDescent="0.2">
      <c r="A188" s="177"/>
      <c r="B188" s="178"/>
      <c r="C188" s="179" t="s">
        <v>103</v>
      </c>
      <c r="D188" s="180"/>
      <c r="E188" s="181">
        <v>43</v>
      </c>
      <c r="F188" s="182"/>
      <c r="G188" s="183"/>
      <c r="M188" s="184" t="s">
        <v>103</v>
      </c>
      <c r="O188" s="170"/>
    </row>
    <row r="189" spans="1:104" x14ac:dyDescent="0.2">
      <c r="A189" s="185"/>
      <c r="B189" s="186" t="s">
        <v>69</v>
      </c>
      <c r="C189" s="187" t="str">
        <f>CONCATENATE(B180," ",C180)</f>
        <v>5 Komunikace</v>
      </c>
      <c r="D189" s="185"/>
      <c r="E189" s="188"/>
      <c r="F189" s="188"/>
      <c r="G189" s="189">
        <f>SUM(G180:G188)</f>
        <v>0</v>
      </c>
      <c r="O189" s="170">
        <v>4</v>
      </c>
      <c r="BA189" s="190">
        <f>SUM(BA180:BA188)</f>
        <v>0</v>
      </c>
      <c r="BB189" s="190">
        <f>SUM(BB180:BB188)</f>
        <v>0</v>
      </c>
      <c r="BC189" s="190">
        <f>SUM(BC180:BC188)</f>
        <v>0</v>
      </c>
      <c r="BD189" s="190">
        <f>SUM(BD180:BD188)</f>
        <v>0</v>
      </c>
      <c r="BE189" s="190">
        <f>SUM(BE180:BE188)</f>
        <v>0</v>
      </c>
    </row>
    <row r="190" spans="1:104" x14ac:dyDescent="0.2">
      <c r="A190" s="163" t="s">
        <v>65</v>
      </c>
      <c r="B190" s="164" t="s">
        <v>212</v>
      </c>
      <c r="C190" s="165" t="s">
        <v>213</v>
      </c>
      <c r="D190" s="166"/>
      <c r="E190" s="167"/>
      <c r="F190" s="167"/>
      <c r="G190" s="168"/>
      <c r="H190" s="169"/>
      <c r="I190" s="169"/>
      <c r="O190" s="170">
        <v>1</v>
      </c>
    </row>
    <row r="191" spans="1:104" x14ac:dyDescent="0.2">
      <c r="A191" s="171">
        <v>41</v>
      </c>
      <c r="B191" s="172" t="s">
        <v>214</v>
      </c>
      <c r="C191" s="173" t="s">
        <v>215</v>
      </c>
      <c r="D191" s="174" t="s">
        <v>112</v>
      </c>
      <c r="E191" s="175">
        <v>470</v>
      </c>
      <c r="F191" s="175">
        <v>0</v>
      </c>
      <c r="G191" s="176">
        <f>E191*F191</f>
        <v>0</v>
      </c>
      <c r="O191" s="170">
        <v>2</v>
      </c>
      <c r="AA191" s="137">
        <v>12</v>
      </c>
      <c r="AB191" s="137">
        <v>0</v>
      </c>
      <c r="AC191" s="137">
        <v>41</v>
      </c>
      <c r="AZ191" s="137">
        <v>1</v>
      </c>
      <c r="BA191" s="137">
        <f>IF(AZ191=1,G191,0)</f>
        <v>0</v>
      </c>
      <c r="BB191" s="137">
        <f>IF(AZ191=2,G191,0)</f>
        <v>0</v>
      </c>
      <c r="BC191" s="137">
        <f>IF(AZ191=3,G191,0)</f>
        <v>0</v>
      </c>
      <c r="BD191" s="137">
        <f>IF(AZ191=4,G191,0)</f>
        <v>0</v>
      </c>
      <c r="BE191" s="137">
        <f>IF(AZ191=5,G191,0)</f>
        <v>0</v>
      </c>
      <c r="CZ191" s="137">
        <v>0</v>
      </c>
    </row>
    <row r="192" spans="1:104" x14ac:dyDescent="0.2">
      <c r="A192" s="177"/>
      <c r="B192" s="178"/>
      <c r="C192" s="179">
        <v>470</v>
      </c>
      <c r="D192" s="180"/>
      <c r="E192" s="181">
        <v>470</v>
      </c>
      <c r="F192" s="182"/>
      <c r="G192" s="183"/>
      <c r="M192" s="184">
        <v>470</v>
      </c>
      <c r="O192" s="170"/>
    </row>
    <row r="193" spans="1:104" x14ac:dyDescent="0.2">
      <c r="A193" s="185"/>
      <c r="B193" s="186" t="s">
        <v>69</v>
      </c>
      <c r="C193" s="187" t="str">
        <f>CONCATENATE(B190," ",C190)</f>
        <v>8 Trubní vedení</v>
      </c>
      <c r="D193" s="185"/>
      <c r="E193" s="188"/>
      <c r="F193" s="188"/>
      <c r="G193" s="189">
        <f>SUM(G190:G192)</f>
        <v>0</v>
      </c>
      <c r="O193" s="170">
        <v>4</v>
      </c>
      <c r="BA193" s="190">
        <f>SUM(BA190:BA192)</f>
        <v>0</v>
      </c>
      <c r="BB193" s="190">
        <f>SUM(BB190:BB192)</f>
        <v>0</v>
      </c>
      <c r="BC193" s="190">
        <f>SUM(BC190:BC192)</f>
        <v>0</v>
      </c>
      <c r="BD193" s="190">
        <f>SUM(BD190:BD192)</f>
        <v>0</v>
      </c>
      <c r="BE193" s="190">
        <f>SUM(BE190:BE192)</f>
        <v>0</v>
      </c>
    </row>
    <row r="194" spans="1:104" x14ac:dyDescent="0.2">
      <c r="A194" s="163" t="s">
        <v>65</v>
      </c>
      <c r="B194" s="164" t="s">
        <v>216</v>
      </c>
      <c r="C194" s="165" t="s">
        <v>217</v>
      </c>
      <c r="D194" s="166"/>
      <c r="E194" s="167"/>
      <c r="F194" s="167"/>
      <c r="G194" s="168"/>
      <c r="H194" s="169"/>
      <c r="I194" s="169"/>
      <c r="O194" s="170">
        <v>1</v>
      </c>
    </row>
    <row r="195" spans="1:104" ht="22.5" x14ac:dyDescent="0.2">
      <c r="A195" s="171">
        <v>42</v>
      </c>
      <c r="B195" s="172" t="s">
        <v>218</v>
      </c>
      <c r="C195" s="173" t="s">
        <v>219</v>
      </c>
      <c r="D195" s="174" t="s">
        <v>112</v>
      </c>
      <c r="E195" s="175">
        <v>20</v>
      </c>
      <c r="F195" s="175">
        <v>0</v>
      </c>
      <c r="G195" s="176">
        <f>E195*F195</f>
        <v>0</v>
      </c>
      <c r="O195" s="170">
        <v>2</v>
      </c>
      <c r="AA195" s="137">
        <v>12</v>
      </c>
      <c r="AB195" s="137">
        <v>0</v>
      </c>
      <c r="AC195" s="137">
        <v>42</v>
      </c>
      <c r="AZ195" s="137">
        <v>1</v>
      </c>
      <c r="BA195" s="137">
        <f>IF(AZ195=1,G195,0)</f>
        <v>0</v>
      </c>
      <c r="BB195" s="137">
        <f>IF(AZ195=2,G195,0)</f>
        <v>0</v>
      </c>
      <c r="BC195" s="137">
        <f>IF(AZ195=3,G195,0)</f>
        <v>0</v>
      </c>
      <c r="BD195" s="137">
        <f>IF(AZ195=4,G195,0)</f>
        <v>0</v>
      </c>
      <c r="BE195" s="137">
        <f>IF(AZ195=5,G195,0)</f>
        <v>0</v>
      </c>
      <c r="CZ195" s="137">
        <v>0.17033000000000001</v>
      </c>
    </row>
    <row r="196" spans="1:104" x14ac:dyDescent="0.2">
      <c r="A196" s="171">
        <v>43</v>
      </c>
      <c r="B196" s="172" t="s">
        <v>220</v>
      </c>
      <c r="C196" s="173" t="s">
        <v>221</v>
      </c>
      <c r="D196" s="174" t="s">
        <v>112</v>
      </c>
      <c r="E196" s="175">
        <v>25</v>
      </c>
      <c r="F196" s="175">
        <v>0</v>
      </c>
      <c r="G196" s="176">
        <f>E196*F196</f>
        <v>0</v>
      </c>
      <c r="O196" s="170">
        <v>2</v>
      </c>
      <c r="AA196" s="137">
        <v>12</v>
      </c>
      <c r="AB196" s="137">
        <v>0</v>
      </c>
      <c r="AC196" s="137">
        <v>43</v>
      </c>
      <c r="AZ196" s="137">
        <v>1</v>
      </c>
      <c r="BA196" s="137">
        <f>IF(AZ196=1,G196,0)</f>
        <v>0</v>
      </c>
      <c r="BB196" s="137">
        <f>IF(AZ196=2,G196,0)</f>
        <v>0</v>
      </c>
      <c r="BC196" s="137">
        <f>IF(AZ196=3,G196,0)</f>
        <v>0</v>
      </c>
      <c r="BD196" s="137">
        <f>IF(AZ196=4,G196,0)</f>
        <v>0</v>
      </c>
      <c r="BE196" s="137">
        <f>IF(AZ196=5,G196,0)</f>
        <v>0</v>
      </c>
      <c r="CZ196" s="137">
        <v>0</v>
      </c>
    </row>
    <row r="197" spans="1:104" x14ac:dyDescent="0.2">
      <c r="A197" s="185"/>
      <c r="B197" s="186" t="s">
        <v>69</v>
      </c>
      <c r="C197" s="187" t="str">
        <f>CONCATENATE(B194," ",C194)</f>
        <v>91 Doplňující práce na komunikaci</v>
      </c>
      <c r="D197" s="185"/>
      <c r="E197" s="188"/>
      <c r="F197" s="188"/>
      <c r="G197" s="189">
        <f>SUM(G194:G196)</f>
        <v>0</v>
      </c>
      <c r="O197" s="170">
        <v>4</v>
      </c>
      <c r="BA197" s="190">
        <f>SUM(BA194:BA196)</f>
        <v>0</v>
      </c>
      <c r="BB197" s="190">
        <f>SUM(BB194:BB196)</f>
        <v>0</v>
      </c>
      <c r="BC197" s="190">
        <f>SUM(BC194:BC196)</f>
        <v>0</v>
      </c>
      <c r="BD197" s="190">
        <f>SUM(BD194:BD196)</f>
        <v>0</v>
      </c>
      <c r="BE197" s="190">
        <f>SUM(BE194:BE196)</f>
        <v>0</v>
      </c>
    </row>
    <row r="198" spans="1:104" x14ac:dyDescent="0.2">
      <c r="A198" s="163" t="s">
        <v>65</v>
      </c>
      <c r="B198" s="164" t="s">
        <v>222</v>
      </c>
      <c r="C198" s="165" t="s">
        <v>223</v>
      </c>
      <c r="D198" s="166"/>
      <c r="E198" s="167"/>
      <c r="F198" s="167"/>
      <c r="G198" s="168"/>
      <c r="H198" s="169"/>
      <c r="I198" s="169"/>
      <c r="O198" s="170">
        <v>1</v>
      </c>
    </row>
    <row r="199" spans="1:104" ht="22.5" x14ac:dyDescent="0.2">
      <c r="A199" s="171">
        <v>44</v>
      </c>
      <c r="B199" s="172" t="s">
        <v>224</v>
      </c>
      <c r="C199" s="173" t="s">
        <v>225</v>
      </c>
      <c r="D199" s="174" t="s">
        <v>84</v>
      </c>
      <c r="E199" s="175">
        <v>252</v>
      </c>
      <c r="F199" s="175">
        <v>0</v>
      </c>
      <c r="G199" s="176">
        <f>E199*F199</f>
        <v>0</v>
      </c>
      <c r="O199" s="170">
        <v>2</v>
      </c>
      <c r="AA199" s="137">
        <v>12</v>
      </c>
      <c r="AB199" s="137">
        <v>0</v>
      </c>
      <c r="AC199" s="137">
        <v>44</v>
      </c>
      <c r="AZ199" s="137">
        <v>1</v>
      </c>
      <c r="BA199" s="137">
        <f>IF(AZ199=1,G199,0)</f>
        <v>0</v>
      </c>
      <c r="BB199" s="137">
        <f>IF(AZ199=2,G199,0)</f>
        <v>0</v>
      </c>
      <c r="BC199" s="137">
        <f>IF(AZ199=3,G199,0)</f>
        <v>0</v>
      </c>
      <c r="BD199" s="137">
        <f>IF(AZ199=4,G199,0)</f>
        <v>0</v>
      </c>
      <c r="BE199" s="137">
        <f>IF(AZ199=5,G199,0)</f>
        <v>0</v>
      </c>
      <c r="CZ199" s="137">
        <v>1.8380000000000001E-2</v>
      </c>
    </row>
    <row r="200" spans="1:104" ht="22.5" x14ac:dyDescent="0.2">
      <c r="A200" s="171">
        <v>45</v>
      </c>
      <c r="B200" s="172" t="s">
        <v>226</v>
      </c>
      <c r="C200" s="173" t="s">
        <v>227</v>
      </c>
      <c r="D200" s="174" t="s">
        <v>84</v>
      </c>
      <c r="E200" s="175">
        <v>252</v>
      </c>
      <c r="F200" s="175">
        <v>0</v>
      </c>
      <c r="G200" s="176">
        <f>E200*F200</f>
        <v>0</v>
      </c>
      <c r="O200" s="170">
        <v>2</v>
      </c>
      <c r="AA200" s="137">
        <v>12</v>
      </c>
      <c r="AB200" s="137">
        <v>0</v>
      </c>
      <c r="AC200" s="137">
        <v>45</v>
      </c>
      <c r="AZ200" s="137">
        <v>1</v>
      </c>
      <c r="BA200" s="137">
        <f>IF(AZ200=1,G200,0)</f>
        <v>0</v>
      </c>
      <c r="BB200" s="137">
        <f>IF(AZ200=2,G200,0)</f>
        <v>0</v>
      </c>
      <c r="BC200" s="137">
        <f>IF(AZ200=3,G200,0)</f>
        <v>0</v>
      </c>
      <c r="BD200" s="137">
        <f>IF(AZ200=4,G200,0)</f>
        <v>0</v>
      </c>
      <c r="BE200" s="137">
        <f>IF(AZ200=5,G200,0)</f>
        <v>0</v>
      </c>
      <c r="CZ200" s="137">
        <v>0</v>
      </c>
    </row>
    <row r="201" spans="1:104" ht="22.5" x14ac:dyDescent="0.2">
      <c r="A201" s="171">
        <v>46</v>
      </c>
      <c r="B201" s="172" t="s">
        <v>228</v>
      </c>
      <c r="C201" s="173" t="s">
        <v>229</v>
      </c>
      <c r="D201" s="174" t="s">
        <v>84</v>
      </c>
      <c r="E201" s="175">
        <v>252</v>
      </c>
      <c r="F201" s="175">
        <v>0</v>
      </c>
      <c r="G201" s="176">
        <f>E201*F201</f>
        <v>0</v>
      </c>
      <c r="O201" s="170">
        <v>2</v>
      </c>
      <c r="AA201" s="137">
        <v>12</v>
      </c>
      <c r="AB201" s="137">
        <v>0</v>
      </c>
      <c r="AC201" s="137">
        <v>46</v>
      </c>
      <c r="AZ201" s="137">
        <v>1</v>
      </c>
      <c r="BA201" s="137">
        <f>IF(AZ201=1,G201,0)</f>
        <v>0</v>
      </c>
      <c r="BB201" s="137">
        <f>IF(AZ201=2,G201,0)</f>
        <v>0</v>
      </c>
      <c r="BC201" s="137">
        <f>IF(AZ201=3,G201,0)</f>
        <v>0</v>
      </c>
      <c r="BD201" s="137">
        <f>IF(AZ201=4,G201,0)</f>
        <v>0</v>
      </c>
      <c r="BE201" s="137">
        <f>IF(AZ201=5,G201,0)</f>
        <v>0</v>
      </c>
      <c r="CZ201" s="137">
        <v>0</v>
      </c>
    </row>
    <row r="202" spans="1:104" x14ac:dyDescent="0.2">
      <c r="A202" s="177"/>
      <c r="B202" s="178"/>
      <c r="C202" s="179">
        <v>252</v>
      </c>
      <c r="D202" s="180"/>
      <c r="E202" s="181">
        <v>252</v>
      </c>
      <c r="F202" s="182"/>
      <c r="G202" s="183"/>
      <c r="M202" s="184">
        <v>252</v>
      </c>
      <c r="O202" s="170"/>
    </row>
    <row r="203" spans="1:104" x14ac:dyDescent="0.2">
      <c r="A203" s="185"/>
      <c r="B203" s="186" t="s">
        <v>69</v>
      </c>
      <c r="C203" s="187" t="str">
        <f>CONCATENATE(B198," ",C198)</f>
        <v>94 Lešení a stavební výtahy</v>
      </c>
      <c r="D203" s="185"/>
      <c r="E203" s="188"/>
      <c r="F203" s="188"/>
      <c r="G203" s="189">
        <f>SUM(G198:G202)</f>
        <v>0</v>
      </c>
      <c r="O203" s="170">
        <v>4</v>
      </c>
      <c r="BA203" s="190">
        <f>SUM(BA198:BA202)</f>
        <v>0</v>
      </c>
      <c r="BB203" s="190">
        <f>SUM(BB198:BB202)</f>
        <v>0</v>
      </c>
      <c r="BC203" s="190">
        <f>SUM(BC198:BC202)</f>
        <v>0</v>
      </c>
      <c r="BD203" s="190">
        <f>SUM(BD198:BD202)</f>
        <v>0</v>
      </c>
      <c r="BE203" s="190">
        <f>SUM(BE198:BE202)</f>
        <v>0</v>
      </c>
    </row>
    <row r="204" spans="1:104" x14ac:dyDescent="0.2">
      <c r="A204" s="163" t="s">
        <v>65</v>
      </c>
      <c r="B204" s="164" t="s">
        <v>230</v>
      </c>
      <c r="C204" s="165" t="s">
        <v>231</v>
      </c>
      <c r="D204" s="166"/>
      <c r="E204" s="167"/>
      <c r="F204" s="167"/>
      <c r="G204" s="168"/>
      <c r="H204" s="169"/>
      <c r="I204" s="169"/>
      <c r="O204" s="170">
        <v>1</v>
      </c>
    </row>
    <row r="205" spans="1:104" ht="22.5" x14ac:dyDescent="0.2">
      <c r="A205" s="171">
        <v>47</v>
      </c>
      <c r="B205" s="172" t="s">
        <v>232</v>
      </c>
      <c r="C205" s="173" t="s">
        <v>233</v>
      </c>
      <c r="D205" s="174" t="s">
        <v>74</v>
      </c>
      <c r="E205" s="175">
        <v>0.15</v>
      </c>
      <c r="F205" s="175">
        <v>0</v>
      </c>
      <c r="G205" s="176">
        <f>E205*F205</f>
        <v>0</v>
      </c>
      <c r="O205" s="170">
        <v>2</v>
      </c>
      <c r="AA205" s="137">
        <v>12</v>
      </c>
      <c r="AB205" s="137">
        <v>0</v>
      </c>
      <c r="AC205" s="137">
        <v>47</v>
      </c>
      <c r="AZ205" s="137">
        <v>1</v>
      </c>
      <c r="BA205" s="137">
        <f>IF(AZ205=1,G205,0)</f>
        <v>0</v>
      </c>
      <c r="BB205" s="137">
        <f>IF(AZ205=2,G205,0)</f>
        <v>0</v>
      </c>
      <c r="BC205" s="137">
        <f>IF(AZ205=3,G205,0)</f>
        <v>0</v>
      </c>
      <c r="BD205" s="137">
        <f>IF(AZ205=4,G205,0)</f>
        <v>0</v>
      </c>
      <c r="BE205" s="137">
        <f>IF(AZ205=5,G205,0)</f>
        <v>0</v>
      </c>
      <c r="CZ205" s="137">
        <v>1.47E-3</v>
      </c>
    </row>
    <row r="206" spans="1:104" x14ac:dyDescent="0.2">
      <c r="A206" s="177"/>
      <c r="B206" s="178"/>
      <c r="C206" s="179" t="s">
        <v>234</v>
      </c>
      <c r="D206" s="180"/>
      <c r="E206" s="181">
        <v>0.15</v>
      </c>
      <c r="F206" s="182"/>
      <c r="G206" s="183"/>
      <c r="M206" s="184" t="s">
        <v>234</v>
      </c>
      <c r="O206" s="170"/>
    </row>
    <row r="207" spans="1:104" x14ac:dyDescent="0.2">
      <c r="A207" s="185"/>
      <c r="B207" s="186" t="s">
        <v>69</v>
      </c>
      <c r="C207" s="187" t="str">
        <f>CONCATENATE(B204," ",C204)</f>
        <v>96 Bourání konstrukcí</v>
      </c>
      <c r="D207" s="185"/>
      <c r="E207" s="188"/>
      <c r="F207" s="188"/>
      <c r="G207" s="189">
        <f>SUM(G204:G206)</f>
        <v>0</v>
      </c>
      <c r="O207" s="170">
        <v>4</v>
      </c>
      <c r="BA207" s="190">
        <f>SUM(BA204:BA206)</f>
        <v>0</v>
      </c>
      <c r="BB207" s="190">
        <f>SUM(BB204:BB206)</f>
        <v>0</v>
      </c>
      <c r="BC207" s="190">
        <f>SUM(BC204:BC206)</f>
        <v>0</v>
      </c>
      <c r="BD207" s="190">
        <f>SUM(BD204:BD206)</f>
        <v>0</v>
      </c>
      <c r="BE207" s="190">
        <f>SUM(BE204:BE206)</f>
        <v>0</v>
      </c>
    </row>
    <row r="208" spans="1:104" x14ac:dyDescent="0.2">
      <c r="A208" s="163" t="s">
        <v>65</v>
      </c>
      <c r="B208" s="164" t="s">
        <v>235</v>
      </c>
      <c r="C208" s="165" t="s">
        <v>236</v>
      </c>
      <c r="D208" s="166"/>
      <c r="E208" s="167"/>
      <c r="F208" s="167"/>
      <c r="G208" s="168"/>
      <c r="H208" s="169"/>
      <c r="I208" s="169"/>
      <c r="O208" s="170">
        <v>1</v>
      </c>
    </row>
    <row r="209" spans="1:104" x14ac:dyDescent="0.2">
      <c r="A209" s="171">
        <v>48</v>
      </c>
      <c r="B209" s="172" t="s">
        <v>237</v>
      </c>
      <c r="C209" s="173" t="s">
        <v>238</v>
      </c>
      <c r="D209" s="174" t="s">
        <v>186</v>
      </c>
      <c r="E209" s="175">
        <v>55</v>
      </c>
      <c r="F209" s="175">
        <v>0</v>
      </c>
      <c r="G209" s="176">
        <f>E209*F209</f>
        <v>0</v>
      </c>
      <c r="O209" s="170">
        <v>2</v>
      </c>
      <c r="AA209" s="137">
        <v>12</v>
      </c>
      <c r="AB209" s="137">
        <v>0</v>
      </c>
      <c r="AC209" s="137">
        <v>48</v>
      </c>
      <c r="AZ209" s="137">
        <v>1</v>
      </c>
      <c r="BA209" s="137">
        <f>IF(AZ209=1,G209,0)</f>
        <v>0</v>
      </c>
      <c r="BB209" s="137">
        <f>IF(AZ209=2,G209,0)</f>
        <v>0</v>
      </c>
      <c r="BC209" s="137">
        <f>IF(AZ209=3,G209,0)</f>
        <v>0</v>
      </c>
      <c r="BD209" s="137">
        <f>IF(AZ209=4,G209,0)</f>
        <v>0</v>
      </c>
      <c r="BE209" s="137">
        <f>IF(AZ209=5,G209,0)</f>
        <v>0</v>
      </c>
      <c r="CZ209" s="137">
        <v>0</v>
      </c>
    </row>
    <row r="210" spans="1:104" x14ac:dyDescent="0.2">
      <c r="A210" s="171">
        <v>49</v>
      </c>
      <c r="B210" s="172" t="s">
        <v>239</v>
      </c>
      <c r="C210" s="173" t="s">
        <v>240</v>
      </c>
      <c r="D210" s="174" t="s">
        <v>186</v>
      </c>
      <c r="E210" s="175">
        <v>55</v>
      </c>
      <c r="F210" s="175">
        <v>0</v>
      </c>
      <c r="G210" s="176">
        <f>E210*F210</f>
        <v>0</v>
      </c>
      <c r="O210" s="170">
        <v>2</v>
      </c>
      <c r="AA210" s="137">
        <v>12</v>
      </c>
      <c r="AB210" s="137">
        <v>0</v>
      </c>
      <c r="AC210" s="137">
        <v>49</v>
      </c>
      <c r="AZ210" s="137">
        <v>1</v>
      </c>
      <c r="BA210" s="137">
        <f>IF(AZ210=1,G210,0)</f>
        <v>0</v>
      </c>
      <c r="BB210" s="137">
        <f>IF(AZ210=2,G210,0)</f>
        <v>0</v>
      </c>
      <c r="BC210" s="137">
        <f>IF(AZ210=3,G210,0)</f>
        <v>0</v>
      </c>
      <c r="BD210" s="137">
        <f>IF(AZ210=4,G210,0)</f>
        <v>0</v>
      </c>
      <c r="BE210" s="137">
        <f>IF(AZ210=5,G210,0)</f>
        <v>0</v>
      </c>
      <c r="CZ210" s="137">
        <v>0</v>
      </c>
    </row>
    <row r="211" spans="1:104" x14ac:dyDescent="0.2">
      <c r="A211" s="171">
        <v>50</v>
      </c>
      <c r="B211" s="172" t="s">
        <v>241</v>
      </c>
      <c r="C211" s="173" t="s">
        <v>242</v>
      </c>
      <c r="D211" s="174" t="s">
        <v>186</v>
      </c>
      <c r="E211" s="175">
        <v>1045</v>
      </c>
      <c r="F211" s="175">
        <v>0</v>
      </c>
      <c r="G211" s="176">
        <f>E211*F211</f>
        <v>0</v>
      </c>
      <c r="O211" s="170">
        <v>2</v>
      </c>
      <c r="AA211" s="137">
        <v>12</v>
      </c>
      <c r="AB211" s="137">
        <v>0</v>
      </c>
      <c r="AC211" s="137">
        <v>50</v>
      </c>
      <c r="AZ211" s="137">
        <v>1</v>
      </c>
      <c r="BA211" s="137">
        <f>IF(AZ211=1,G211,0)</f>
        <v>0</v>
      </c>
      <c r="BB211" s="137">
        <f>IF(AZ211=2,G211,0)</f>
        <v>0</v>
      </c>
      <c r="BC211" s="137">
        <f>IF(AZ211=3,G211,0)</f>
        <v>0</v>
      </c>
      <c r="BD211" s="137">
        <f>IF(AZ211=4,G211,0)</f>
        <v>0</v>
      </c>
      <c r="BE211" s="137">
        <f>IF(AZ211=5,G211,0)</f>
        <v>0</v>
      </c>
      <c r="CZ211" s="137">
        <v>0</v>
      </c>
    </row>
    <row r="212" spans="1:104" x14ac:dyDescent="0.2">
      <c r="A212" s="177"/>
      <c r="B212" s="178"/>
      <c r="C212" s="179" t="s">
        <v>243</v>
      </c>
      <c r="D212" s="180"/>
      <c r="E212" s="181">
        <v>1045</v>
      </c>
      <c r="F212" s="182"/>
      <c r="G212" s="183"/>
      <c r="M212" s="184" t="s">
        <v>243</v>
      </c>
      <c r="O212" s="170"/>
    </row>
    <row r="213" spans="1:104" x14ac:dyDescent="0.2">
      <c r="A213" s="171">
        <v>51</v>
      </c>
      <c r="B213" s="172" t="s">
        <v>244</v>
      </c>
      <c r="C213" s="173" t="s">
        <v>245</v>
      </c>
      <c r="D213" s="174" t="s">
        <v>186</v>
      </c>
      <c r="E213" s="175">
        <v>55</v>
      </c>
      <c r="F213" s="175">
        <v>0</v>
      </c>
      <c r="G213" s="176">
        <f>E213*F213</f>
        <v>0</v>
      </c>
      <c r="O213" s="170">
        <v>2</v>
      </c>
      <c r="AA213" s="137">
        <v>12</v>
      </c>
      <c r="AB213" s="137">
        <v>0</v>
      </c>
      <c r="AC213" s="137">
        <v>51</v>
      </c>
      <c r="AZ213" s="137">
        <v>1</v>
      </c>
      <c r="BA213" s="137">
        <f>IF(AZ213=1,G213,0)</f>
        <v>0</v>
      </c>
      <c r="BB213" s="137">
        <f>IF(AZ213=2,G213,0)</f>
        <v>0</v>
      </c>
      <c r="BC213" s="137">
        <f>IF(AZ213=3,G213,0)</f>
        <v>0</v>
      </c>
      <c r="BD213" s="137">
        <f>IF(AZ213=4,G213,0)</f>
        <v>0</v>
      </c>
      <c r="BE213" s="137">
        <f>IF(AZ213=5,G213,0)</f>
        <v>0</v>
      </c>
      <c r="CZ213" s="137">
        <v>0</v>
      </c>
    </row>
    <row r="214" spans="1:104" x14ac:dyDescent="0.2">
      <c r="A214" s="171">
        <v>52</v>
      </c>
      <c r="B214" s="172" t="s">
        <v>246</v>
      </c>
      <c r="C214" s="173" t="s">
        <v>247</v>
      </c>
      <c r="D214" s="174" t="s">
        <v>186</v>
      </c>
      <c r="E214" s="175">
        <v>55</v>
      </c>
      <c r="F214" s="175">
        <v>0</v>
      </c>
      <c r="G214" s="176">
        <f>E214*F214</f>
        <v>0</v>
      </c>
      <c r="O214" s="170">
        <v>2</v>
      </c>
      <c r="AA214" s="137">
        <v>12</v>
      </c>
      <c r="AB214" s="137">
        <v>0</v>
      </c>
      <c r="AC214" s="137">
        <v>52</v>
      </c>
      <c r="AZ214" s="137">
        <v>1</v>
      </c>
      <c r="BA214" s="137">
        <f>IF(AZ214=1,G214,0)</f>
        <v>0</v>
      </c>
      <c r="BB214" s="137">
        <f>IF(AZ214=2,G214,0)</f>
        <v>0</v>
      </c>
      <c r="BC214" s="137">
        <f>IF(AZ214=3,G214,0)</f>
        <v>0</v>
      </c>
      <c r="BD214" s="137">
        <f>IF(AZ214=4,G214,0)</f>
        <v>0</v>
      </c>
      <c r="BE214" s="137">
        <f>IF(AZ214=5,G214,0)</f>
        <v>0</v>
      </c>
      <c r="CZ214" s="137">
        <v>0</v>
      </c>
    </row>
    <row r="215" spans="1:104" x14ac:dyDescent="0.2">
      <c r="A215" s="185"/>
      <c r="B215" s="186" t="s">
        <v>69</v>
      </c>
      <c r="C215" s="187" t="str">
        <f>CONCATENATE(B208," ",C208)</f>
        <v>97 Prorážení otvorů</v>
      </c>
      <c r="D215" s="185"/>
      <c r="E215" s="188"/>
      <c r="F215" s="188"/>
      <c r="G215" s="189">
        <f>SUM(G208:G214)</f>
        <v>0</v>
      </c>
      <c r="O215" s="170">
        <v>4</v>
      </c>
      <c r="BA215" s="190">
        <f>SUM(BA208:BA214)</f>
        <v>0</v>
      </c>
      <c r="BB215" s="190">
        <f>SUM(BB208:BB214)</f>
        <v>0</v>
      </c>
      <c r="BC215" s="190">
        <f>SUM(BC208:BC214)</f>
        <v>0</v>
      </c>
      <c r="BD215" s="190">
        <f>SUM(BD208:BD214)</f>
        <v>0</v>
      </c>
      <c r="BE215" s="190">
        <f>SUM(BE208:BE214)</f>
        <v>0</v>
      </c>
    </row>
    <row r="216" spans="1:104" x14ac:dyDescent="0.2">
      <c r="A216" s="163" t="s">
        <v>65</v>
      </c>
      <c r="B216" s="164" t="s">
        <v>248</v>
      </c>
      <c r="C216" s="165" t="s">
        <v>249</v>
      </c>
      <c r="D216" s="166"/>
      <c r="E216" s="167"/>
      <c r="F216" s="167"/>
      <c r="G216" s="168"/>
      <c r="H216" s="169"/>
      <c r="I216" s="169"/>
      <c r="O216" s="170">
        <v>1</v>
      </c>
    </row>
    <row r="217" spans="1:104" x14ac:dyDescent="0.2">
      <c r="A217" s="171">
        <v>53</v>
      </c>
      <c r="B217" s="172" t="s">
        <v>250</v>
      </c>
      <c r="C217" s="173" t="s">
        <v>251</v>
      </c>
      <c r="D217" s="174" t="s">
        <v>186</v>
      </c>
      <c r="E217" s="175">
        <v>3885</v>
      </c>
      <c r="F217" s="175">
        <v>0</v>
      </c>
      <c r="G217" s="176">
        <f>E217*F217</f>
        <v>0</v>
      </c>
      <c r="O217" s="170">
        <v>2</v>
      </c>
      <c r="AA217" s="137">
        <v>12</v>
      </c>
      <c r="AB217" s="137">
        <v>0</v>
      </c>
      <c r="AC217" s="137">
        <v>53</v>
      </c>
      <c r="AZ217" s="137">
        <v>1</v>
      </c>
      <c r="BA217" s="137">
        <f>IF(AZ217=1,G217,0)</f>
        <v>0</v>
      </c>
      <c r="BB217" s="137">
        <f>IF(AZ217=2,G217,0)</f>
        <v>0</v>
      </c>
      <c r="BC217" s="137">
        <f>IF(AZ217=3,G217,0)</f>
        <v>0</v>
      </c>
      <c r="BD217" s="137">
        <f>IF(AZ217=4,G217,0)</f>
        <v>0</v>
      </c>
      <c r="BE217" s="137">
        <f>IF(AZ217=5,G217,0)</f>
        <v>0</v>
      </c>
      <c r="CZ217" s="137">
        <v>0</v>
      </c>
    </row>
    <row r="218" spans="1:104" x14ac:dyDescent="0.2">
      <c r="A218" s="171">
        <v>54</v>
      </c>
      <c r="B218" s="172" t="s">
        <v>252</v>
      </c>
      <c r="C218" s="173" t="s">
        <v>253</v>
      </c>
      <c r="D218" s="174" t="s">
        <v>186</v>
      </c>
      <c r="E218" s="175">
        <v>64</v>
      </c>
      <c r="F218" s="175">
        <v>0</v>
      </c>
      <c r="G218" s="176">
        <f>E218*F218</f>
        <v>0</v>
      </c>
      <c r="O218" s="170">
        <v>2</v>
      </c>
      <c r="AA218" s="137">
        <v>12</v>
      </c>
      <c r="AB218" s="137">
        <v>0</v>
      </c>
      <c r="AC218" s="137">
        <v>54</v>
      </c>
      <c r="AZ218" s="137">
        <v>1</v>
      </c>
      <c r="BA218" s="137">
        <f>IF(AZ218=1,G218,0)</f>
        <v>0</v>
      </c>
      <c r="BB218" s="137">
        <f>IF(AZ218=2,G218,0)</f>
        <v>0</v>
      </c>
      <c r="BC218" s="137">
        <f>IF(AZ218=3,G218,0)</f>
        <v>0</v>
      </c>
      <c r="BD218" s="137">
        <f>IF(AZ218=4,G218,0)</f>
        <v>0</v>
      </c>
      <c r="BE218" s="137">
        <f>IF(AZ218=5,G218,0)</f>
        <v>0</v>
      </c>
      <c r="CZ218" s="137">
        <v>0</v>
      </c>
    </row>
    <row r="219" spans="1:104" x14ac:dyDescent="0.2">
      <c r="A219" s="171">
        <v>55</v>
      </c>
      <c r="B219" s="172" t="s">
        <v>254</v>
      </c>
      <c r="C219" s="173" t="s">
        <v>255</v>
      </c>
      <c r="D219" s="174" t="s">
        <v>186</v>
      </c>
      <c r="E219" s="175">
        <v>4.6500000000000004</v>
      </c>
      <c r="F219" s="175">
        <v>0</v>
      </c>
      <c r="G219" s="176">
        <f>E219*F219</f>
        <v>0</v>
      </c>
      <c r="O219" s="170">
        <v>2</v>
      </c>
      <c r="AA219" s="137">
        <v>12</v>
      </c>
      <c r="AB219" s="137">
        <v>0</v>
      </c>
      <c r="AC219" s="137">
        <v>55</v>
      </c>
      <c r="AZ219" s="137">
        <v>1</v>
      </c>
      <c r="BA219" s="137">
        <f>IF(AZ219=1,G219,0)</f>
        <v>0</v>
      </c>
      <c r="BB219" s="137">
        <f>IF(AZ219=2,G219,0)</f>
        <v>0</v>
      </c>
      <c r="BC219" s="137">
        <f>IF(AZ219=3,G219,0)</f>
        <v>0</v>
      </c>
      <c r="BD219" s="137">
        <f>IF(AZ219=4,G219,0)</f>
        <v>0</v>
      </c>
      <c r="BE219" s="137">
        <f>IF(AZ219=5,G219,0)</f>
        <v>0</v>
      </c>
      <c r="CZ219" s="137">
        <v>0</v>
      </c>
    </row>
    <row r="220" spans="1:104" x14ac:dyDescent="0.2">
      <c r="A220" s="185"/>
      <c r="B220" s="186" t="s">
        <v>69</v>
      </c>
      <c r="C220" s="187" t="str">
        <f>CONCATENATE(B216," ",C216)</f>
        <v>99 Staveništní přesun hmot</v>
      </c>
      <c r="D220" s="185"/>
      <c r="E220" s="188"/>
      <c r="F220" s="188"/>
      <c r="G220" s="189">
        <f>SUM(G216:G219)</f>
        <v>0</v>
      </c>
      <c r="O220" s="170">
        <v>4</v>
      </c>
      <c r="BA220" s="190">
        <f>SUM(BA216:BA219)</f>
        <v>0</v>
      </c>
      <c r="BB220" s="190">
        <f>SUM(BB216:BB219)</f>
        <v>0</v>
      </c>
      <c r="BC220" s="190">
        <f>SUM(BC216:BC219)</f>
        <v>0</v>
      </c>
      <c r="BD220" s="190">
        <f>SUM(BD216:BD219)</f>
        <v>0</v>
      </c>
      <c r="BE220" s="190">
        <f>SUM(BE216:BE219)</f>
        <v>0</v>
      </c>
    </row>
    <row r="221" spans="1:104" x14ac:dyDescent="0.2">
      <c r="A221" s="163" t="s">
        <v>65</v>
      </c>
      <c r="B221" s="164" t="s">
        <v>256</v>
      </c>
      <c r="C221" s="165" t="s">
        <v>257</v>
      </c>
      <c r="D221" s="166"/>
      <c r="E221" s="167"/>
      <c r="F221" s="167"/>
      <c r="G221" s="168"/>
      <c r="H221" s="169"/>
      <c r="I221" s="169"/>
      <c r="O221" s="170">
        <v>1</v>
      </c>
    </row>
    <row r="222" spans="1:104" x14ac:dyDescent="0.2">
      <c r="A222" s="171">
        <v>56</v>
      </c>
      <c r="B222" s="172" t="s">
        <v>258</v>
      </c>
      <c r="C222" s="173" t="s">
        <v>259</v>
      </c>
      <c r="D222" s="174" t="s">
        <v>84</v>
      </c>
      <c r="E222" s="175">
        <v>808.5</v>
      </c>
      <c r="F222" s="175">
        <v>0</v>
      </c>
      <c r="G222" s="176">
        <f>E222*F222</f>
        <v>0</v>
      </c>
      <c r="O222" s="170">
        <v>2</v>
      </c>
      <c r="AA222" s="137">
        <v>12</v>
      </c>
      <c r="AB222" s="137">
        <v>1</v>
      </c>
      <c r="AC222" s="137">
        <v>56</v>
      </c>
      <c r="AZ222" s="137">
        <v>2</v>
      </c>
      <c r="BA222" s="137">
        <f>IF(AZ222=1,G222,0)</f>
        <v>0</v>
      </c>
      <c r="BB222" s="137">
        <f>IF(AZ222=2,G222,0)</f>
        <v>0</v>
      </c>
      <c r="BC222" s="137">
        <f>IF(AZ222=3,G222,0)</f>
        <v>0</v>
      </c>
      <c r="BD222" s="137">
        <f>IF(AZ222=4,G222,0)</f>
        <v>0</v>
      </c>
      <c r="BE222" s="137">
        <f>IF(AZ222=5,G222,0)</f>
        <v>0</v>
      </c>
      <c r="CZ222" s="137">
        <v>8.0000000000000002E-3</v>
      </c>
    </row>
    <row r="223" spans="1:104" x14ac:dyDescent="0.2">
      <c r="A223" s="177"/>
      <c r="B223" s="178"/>
      <c r="C223" s="179" t="s">
        <v>260</v>
      </c>
      <c r="D223" s="180"/>
      <c r="E223" s="181">
        <v>808.5</v>
      </c>
      <c r="F223" s="182"/>
      <c r="G223" s="183"/>
      <c r="M223" s="184" t="s">
        <v>260</v>
      </c>
      <c r="O223" s="170"/>
    </row>
    <row r="224" spans="1:104" ht="22.5" x14ac:dyDescent="0.2">
      <c r="A224" s="171">
        <v>57</v>
      </c>
      <c r="B224" s="172" t="s">
        <v>261</v>
      </c>
      <c r="C224" s="173" t="s">
        <v>262</v>
      </c>
      <c r="D224" s="174" t="s">
        <v>263</v>
      </c>
      <c r="E224" s="175">
        <v>6480</v>
      </c>
      <c r="F224" s="175">
        <v>0</v>
      </c>
      <c r="G224" s="176">
        <f>E224*F224</f>
        <v>0</v>
      </c>
      <c r="O224" s="170">
        <v>2</v>
      </c>
      <c r="AA224" s="137">
        <v>12</v>
      </c>
      <c r="AB224" s="137">
        <v>0</v>
      </c>
      <c r="AC224" s="137">
        <v>57</v>
      </c>
      <c r="AZ224" s="137">
        <v>2</v>
      </c>
      <c r="BA224" s="137">
        <f>IF(AZ224=1,G224,0)</f>
        <v>0</v>
      </c>
      <c r="BB224" s="137">
        <f>IF(AZ224=2,G224,0)</f>
        <v>0</v>
      </c>
      <c r="BC224" s="137">
        <f>IF(AZ224=3,G224,0)</f>
        <v>0</v>
      </c>
      <c r="BD224" s="137">
        <f>IF(AZ224=4,G224,0)</f>
        <v>0</v>
      </c>
      <c r="BE224" s="137">
        <f>IF(AZ224=5,G224,0)</f>
        <v>0</v>
      </c>
      <c r="CZ224" s="137">
        <v>6.0000000000000002E-5</v>
      </c>
    </row>
    <row r="225" spans="1:104" ht="22.5" x14ac:dyDescent="0.2">
      <c r="A225" s="171">
        <v>58</v>
      </c>
      <c r="B225" s="172" t="s">
        <v>264</v>
      </c>
      <c r="C225" s="173" t="s">
        <v>265</v>
      </c>
      <c r="D225" s="174" t="s">
        <v>175</v>
      </c>
      <c r="E225" s="175">
        <v>326</v>
      </c>
      <c r="F225" s="175">
        <v>0</v>
      </c>
      <c r="G225" s="176">
        <f>E225*F225</f>
        <v>0</v>
      </c>
      <c r="O225" s="170">
        <v>2</v>
      </c>
      <c r="AA225" s="137">
        <v>12</v>
      </c>
      <c r="AB225" s="137">
        <v>0</v>
      </c>
      <c r="AC225" s="137">
        <v>58</v>
      </c>
      <c r="AZ225" s="137">
        <v>2</v>
      </c>
      <c r="BA225" s="137">
        <f>IF(AZ225=1,G225,0)</f>
        <v>0</v>
      </c>
      <c r="BB225" s="137">
        <f>IF(AZ225=2,G225,0)</f>
        <v>0</v>
      </c>
      <c r="BC225" s="137">
        <f>IF(AZ225=3,G225,0)</f>
        <v>0</v>
      </c>
      <c r="BD225" s="137">
        <f>IF(AZ225=4,G225,0)</f>
        <v>0</v>
      </c>
      <c r="BE225" s="137">
        <f>IF(AZ225=5,G225,0)</f>
        <v>0</v>
      </c>
      <c r="CZ225" s="137">
        <v>4.6800000000000001E-3</v>
      </c>
    </row>
    <row r="226" spans="1:104" ht="22.5" x14ac:dyDescent="0.2">
      <c r="A226" s="171">
        <v>59</v>
      </c>
      <c r="B226" s="172" t="s">
        <v>266</v>
      </c>
      <c r="C226" s="173" t="s">
        <v>267</v>
      </c>
      <c r="D226" s="174" t="s">
        <v>175</v>
      </c>
      <c r="E226" s="175">
        <v>326</v>
      </c>
      <c r="F226" s="175">
        <v>0</v>
      </c>
      <c r="G226" s="176">
        <f>E226*F226</f>
        <v>0</v>
      </c>
      <c r="O226" s="170">
        <v>2</v>
      </c>
      <c r="AA226" s="137">
        <v>12</v>
      </c>
      <c r="AB226" s="137">
        <v>1</v>
      </c>
      <c r="AC226" s="137">
        <v>59</v>
      </c>
      <c r="AZ226" s="137">
        <v>2</v>
      </c>
      <c r="BA226" s="137">
        <f>IF(AZ226=1,G226,0)</f>
        <v>0</v>
      </c>
      <c r="BB226" s="137">
        <f>IF(AZ226=2,G226,0)</f>
        <v>0</v>
      </c>
      <c r="BC226" s="137">
        <f>IF(AZ226=3,G226,0)</f>
        <v>0</v>
      </c>
      <c r="BD226" s="137">
        <f>IF(AZ226=4,G226,0)</f>
        <v>0</v>
      </c>
      <c r="BE226" s="137">
        <f>IF(AZ226=5,G226,0)</f>
        <v>0</v>
      </c>
      <c r="CZ226" s="137">
        <v>6.0000000000000001E-3</v>
      </c>
    </row>
    <row r="227" spans="1:104" ht="22.5" x14ac:dyDescent="0.2">
      <c r="A227" s="171">
        <v>60</v>
      </c>
      <c r="B227" s="172" t="s">
        <v>268</v>
      </c>
      <c r="C227" s="173" t="s">
        <v>269</v>
      </c>
      <c r="D227" s="174" t="s">
        <v>263</v>
      </c>
      <c r="E227" s="175">
        <v>978</v>
      </c>
      <c r="F227" s="175">
        <v>0</v>
      </c>
      <c r="G227" s="176">
        <f>E227*F227</f>
        <v>0</v>
      </c>
      <c r="O227" s="170">
        <v>2</v>
      </c>
      <c r="AA227" s="137">
        <v>12</v>
      </c>
      <c r="AB227" s="137">
        <v>0</v>
      </c>
      <c r="AC227" s="137">
        <v>60</v>
      </c>
      <c r="AZ227" s="137">
        <v>2</v>
      </c>
      <c r="BA227" s="137">
        <f>IF(AZ227=1,G227,0)</f>
        <v>0</v>
      </c>
      <c r="BB227" s="137">
        <f>IF(AZ227=2,G227,0)</f>
        <v>0</v>
      </c>
      <c r="BC227" s="137">
        <f>IF(AZ227=3,G227,0)</f>
        <v>0</v>
      </c>
      <c r="BD227" s="137">
        <f>IF(AZ227=4,G227,0)</f>
        <v>0</v>
      </c>
      <c r="BE227" s="137">
        <f>IF(AZ227=5,G227,0)</f>
        <v>0</v>
      </c>
      <c r="CZ227" s="137">
        <v>6.0000000000000002E-5</v>
      </c>
    </row>
    <row r="228" spans="1:104" x14ac:dyDescent="0.2">
      <c r="A228" s="177"/>
      <c r="B228" s="178"/>
      <c r="C228" s="179" t="s">
        <v>270</v>
      </c>
      <c r="D228" s="180"/>
      <c r="E228" s="181">
        <v>978</v>
      </c>
      <c r="F228" s="182"/>
      <c r="G228" s="183"/>
      <c r="M228" s="184" t="s">
        <v>270</v>
      </c>
      <c r="O228" s="170"/>
    </row>
    <row r="229" spans="1:104" ht="22.5" x14ac:dyDescent="0.2">
      <c r="A229" s="171">
        <v>61</v>
      </c>
      <c r="B229" s="172" t="s">
        <v>271</v>
      </c>
      <c r="C229" s="173" t="s">
        <v>272</v>
      </c>
      <c r="D229" s="174" t="s">
        <v>175</v>
      </c>
      <c r="E229" s="175">
        <v>20</v>
      </c>
      <c r="F229" s="175">
        <v>0</v>
      </c>
      <c r="G229" s="176">
        <f>E229*F229</f>
        <v>0</v>
      </c>
      <c r="O229" s="170">
        <v>2</v>
      </c>
      <c r="AA229" s="137">
        <v>12</v>
      </c>
      <c r="AB229" s="137">
        <v>1</v>
      </c>
      <c r="AC229" s="137">
        <v>61</v>
      </c>
      <c r="AZ229" s="137">
        <v>2</v>
      </c>
      <c r="BA229" s="137">
        <f>IF(AZ229=1,G229,0)</f>
        <v>0</v>
      </c>
      <c r="BB229" s="137">
        <f>IF(AZ229=2,G229,0)</f>
        <v>0</v>
      </c>
      <c r="BC229" s="137">
        <f>IF(AZ229=3,G229,0)</f>
        <v>0</v>
      </c>
      <c r="BD229" s="137">
        <f>IF(AZ229=4,G229,0)</f>
        <v>0</v>
      </c>
      <c r="BE229" s="137">
        <f>IF(AZ229=5,G229,0)</f>
        <v>0</v>
      </c>
      <c r="CZ229" s="137">
        <v>4.0000000000000002E-4</v>
      </c>
    </row>
    <row r="230" spans="1:104" ht="22.5" x14ac:dyDescent="0.2">
      <c r="A230" s="171">
        <v>62</v>
      </c>
      <c r="B230" s="172" t="s">
        <v>271</v>
      </c>
      <c r="C230" s="173" t="s">
        <v>273</v>
      </c>
      <c r="D230" s="174" t="s">
        <v>175</v>
      </c>
      <c r="E230" s="175">
        <v>11</v>
      </c>
      <c r="F230" s="175">
        <v>0</v>
      </c>
      <c r="G230" s="176">
        <f>E230*F230</f>
        <v>0</v>
      </c>
      <c r="O230" s="170">
        <v>2</v>
      </c>
      <c r="AA230" s="137">
        <v>12</v>
      </c>
      <c r="AB230" s="137">
        <v>1</v>
      </c>
      <c r="AC230" s="137">
        <v>62</v>
      </c>
      <c r="AZ230" s="137">
        <v>2</v>
      </c>
      <c r="BA230" s="137">
        <f>IF(AZ230=1,G230,0)</f>
        <v>0</v>
      </c>
      <c r="BB230" s="137">
        <f>IF(AZ230=2,G230,0)</f>
        <v>0</v>
      </c>
      <c r="BC230" s="137">
        <f>IF(AZ230=3,G230,0)</f>
        <v>0</v>
      </c>
      <c r="BD230" s="137">
        <f>IF(AZ230=4,G230,0)</f>
        <v>0</v>
      </c>
      <c r="BE230" s="137">
        <f>IF(AZ230=5,G230,0)</f>
        <v>0</v>
      </c>
      <c r="CZ230" s="137">
        <v>4.0000000000000002E-4</v>
      </c>
    </row>
    <row r="231" spans="1:104" x14ac:dyDescent="0.2">
      <c r="A231" s="171">
        <v>63</v>
      </c>
      <c r="B231" s="172" t="s">
        <v>274</v>
      </c>
      <c r="C231" s="173" t="s">
        <v>275</v>
      </c>
      <c r="D231" s="174" t="s">
        <v>112</v>
      </c>
      <c r="E231" s="175">
        <v>891</v>
      </c>
      <c r="F231" s="175">
        <v>0</v>
      </c>
      <c r="G231" s="176">
        <f>E231*F231</f>
        <v>0</v>
      </c>
      <c r="O231" s="170">
        <v>2</v>
      </c>
      <c r="AA231" s="137">
        <v>12</v>
      </c>
      <c r="AB231" s="137">
        <v>0</v>
      </c>
      <c r="AC231" s="137">
        <v>63</v>
      </c>
      <c r="AZ231" s="137">
        <v>2</v>
      </c>
      <c r="BA231" s="137">
        <f>IF(AZ231=1,G231,0)</f>
        <v>0</v>
      </c>
      <c r="BB231" s="137">
        <f>IF(AZ231=2,G231,0)</f>
        <v>0</v>
      </c>
      <c r="BC231" s="137">
        <f>IF(AZ231=3,G231,0)</f>
        <v>0</v>
      </c>
      <c r="BD231" s="137">
        <f>IF(AZ231=4,G231,0)</f>
        <v>0</v>
      </c>
      <c r="BE231" s="137">
        <f>IF(AZ231=5,G231,0)</f>
        <v>0</v>
      </c>
      <c r="CZ231" s="137">
        <v>0</v>
      </c>
    </row>
    <row r="232" spans="1:104" x14ac:dyDescent="0.2">
      <c r="A232" s="177"/>
      <c r="B232" s="178"/>
      <c r="C232" s="179" t="s">
        <v>276</v>
      </c>
      <c r="D232" s="180"/>
      <c r="E232" s="181">
        <v>891</v>
      </c>
      <c r="F232" s="182"/>
      <c r="G232" s="183"/>
      <c r="M232" s="184" t="s">
        <v>276</v>
      </c>
      <c r="O232" s="170"/>
    </row>
    <row r="233" spans="1:104" x14ac:dyDescent="0.2">
      <c r="A233" s="171">
        <v>64</v>
      </c>
      <c r="B233" s="172" t="s">
        <v>277</v>
      </c>
      <c r="C233" s="173" t="s">
        <v>278</v>
      </c>
      <c r="D233" s="174" t="s">
        <v>263</v>
      </c>
      <c r="E233" s="175">
        <v>891</v>
      </c>
      <c r="F233" s="175">
        <v>0</v>
      </c>
      <c r="G233" s="176">
        <f>E233*F233</f>
        <v>0</v>
      </c>
      <c r="O233" s="170">
        <v>2</v>
      </c>
      <c r="AA233" s="137">
        <v>12</v>
      </c>
      <c r="AB233" s="137">
        <v>1</v>
      </c>
      <c r="AC233" s="137">
        <v>64</v>
      </c>
      <c r="AZ233" s="137">
        <v>2</v>
      </c>
      <c r="BA233" s="137">
        <f>IF(AZ233=1,G233,0)</f>
        <v>0</v>
      </c>
      <c r="BB233" s="137">
        <f>IF(AZ233=2,G233,0)</f>
        <v>0</v>
      </c>
      <c r="BC233" s="137">
        <f>IF(AZ233=3,G233,0)</f>
        <v>0</v>
      </c>
      <c r="BD233" s="137">
        <f>IF(AZ233=4,G233,0)</f>
        <v>0</v>
      </c>
      <c r="BE233" s="137">
        <f>IF(AZ233=5,G233,0)</f>
        <v>0</v>
      </c>
      <c r="CZ233" s="137">
        <v>1E-3</v>
      </c>
    </row>
    <row r="234" spans="1:104" x14ac:dyDescent="0.2">
      <c r="A234" s="177"/>
      <c r="B234" s="178"/>
      <c r="C234" s="179" t="s">
        <v>276</v>
      </c>
      <c r="D234" s="180"/>
      <c r="E234" s="181">
        <v>891</v>
      </c>
      <c r="F234" s="182"/>
      <c r="G234" s="183"/>
      <c r="M234" s="184" t="s">
        <v>276</v>
      </c>
      <c r="O234" s="170"/>
    </row>
    <row r="235" spans="1:104" ht="22.5" x14ac:dyDescent="0.2">
      <c r="A235" s="171">
        <v>65</v>
      </c>
      <c r="B235" s="172" t="s">
        <v>279</v>
      </c>
      <c r="C235" s="173" t="s">
        <v>280</v>
      </c>
      <c r="D235" s="174" t="s">
        <v>175</v>
      </c>
      <c r="E235" s="175">
        <v>5</v>
      </c>
      <c r="F235" s="175">
        <v>0</v>
      </c>
      <c r="G235" s="176">
        <f>E235*F235</f>
        <v>0</v>
      </c>
      <c r="O235" s="170">
        <v>2</v>
      </c>
      <c r="AA235" s="137">
        <v>12</v>
      </c>
      <c r="AB235" s="137">
        <v>1</v>
      </c>
      <c r="AC235" s="137">
        <v>65</v>
      </c>
      <c r="AZ235" s="137">
        <v>2</v>
      </c>
      <c r="BA235" s="137">
        <f>IF(AZ235=1,G235,0)</f>
        <v>0</v>
      </c>
      <c r="BB235" s="137">
        <f>IF(AZ235=2,G235,0)</f>
        <v>0</v>
      </c>
      <c r="BC235" s="137">
        <f>IF(AZ235=3,G235,0)</f>
        <v>0</v>
      </c>
      <c r="BD235" s="137">
        <f>IF(AZ235=4,G235,0)</f>
        <v>0</v>
      </c>
      <c r="BE235" s="137">
        <f>IF(AZ235=5,G235,0)</f>
        <v>0</v>
      </c>
      <c r="CZ235" s="137">
        <v>4.1000000000000002E-2</v>
      </c>
    </row>
    <row r="236" spans="1:104" ht="22.5" x14ac:dyDescent="0.2">
      <c r="A236" s="171">
        <v>66</v>
      </c>
      <c r="B236" s="172" t="s">
        <v>281</v>
      </c>
      <c r="C236" s="173" t="s">
        <v>282</v>
      </c>
      <c r="D236" s="174" t="s">
        <v>112</v>
      </c>
      <c r="E236" s="175">
        <v>12.1</v>
      </c>
      <c r="F236" s="175">
        <v>0</v>
      </c>
      <c r="G236" s="176">
        <f>E236*F236</f>
        <v>0</v>
      </c>
      <c r="O236" s="170">
        <v>2</v>
      </c>
      <c r="AA236" s="137">
        <v>12</v>
      </c>
      <c r="AB236" s="137">
        <v>0</v>
      </c>
      <c r="AC236" s="137">
        <v>66</v>
      </c>
      <c r="AZ236" s="137">
        <v>2</v>
      </c>
      <c r="BA236" s="137">
        <f>IF(AZ236=1,G236,0)</f>
        <v>0</v>
      </c>
      <c r="BB236" s="137">
        <f>IF(AZ236=2,G236,0)</f>
        <v>0</v>
      </c>
      <c r="BC236" s="137">
        <f>IF(AZ236=3,G236,0)</f>
        <v>0</v>
      </c>
      <c r="BD236" s="137">
        <f>IF(AZ236=4,G236,0)</f>
        <v>0</v>
      </c>
      <c r="BE236" s="137">
        <f>IF(AZ236=5,G236,0)</f>
        <v>0</v>
      </c>
      <c r="CZ236" s="137">
        <v>0</v>
      </c>
    </row>
    <row r="237" spans="1:104" x14ac:dyDescent="0.2">
      <c r="A237" s="177"/>
      <c r="B237" s="178"/>
      <c r="C237" s="179" t="s">
        <v>283</v>
      </c>
      <c r="D237" s="180"/>
      <c r="E237" s="181">
        <v>12.1</v>
      </c>
      <c r="F237" s="182"/>
      <c r="G237" s="183"/>
      <c r="M237" s="184" t="s">
        <v>283</v>
      </c>
      <c r="O237" s="170"/>
    </row>
    <row r="238" spans="1:104" x14ac:dyDescent="0.2">
      <c r="A238" s="171">
        <v>67</v>
      </c>
      <c r="B238" s="172" t="s">
        <v>284</v>
      </c>
      <c r="C238" s="173" t="s">
        <v>285</v>
      </c>
      <c r="D238" s="174" t="s">
        <v>175</v>
      </c>
      <c r="E238" s="175">
        <v>5</v>
      </c>
      <c r="F238" s="175">
        <v>0</v>
      </c>
      <c r="G238" s="176">
        <f>E238*F238</f>
        <v>0</v>
      </c>
      <c r="O238" s="170">
        <v>2</v>
      </c>
      <c r="AA238" s="137">
        <v>12</v>
      </c>
      <c r="AB238" s="137">
        <v>0</v>
      </c>
      <c r="AC238" s="137">
        <v>67</v>
      </c>
      <c r="AZ238" s="137">
        <v>2</v>
      </c>
      <c r="BA238" s="137">
        <f>IF(AZ238=1,G238,0)</f>
        <v>0</v>
      </c>
      <c r="BB238" s="137">
        <f>IF(AZ238=2,G238,0)</f>
        <v>0</v>
      </c>
      <c r="BC238" s="137">
        <f>IF(AZ238=3,G238,0)</f>
        <v>0</v>
      </c>
      <c r="BD238" s="137">
        <f>IF(AZ238=4,G238,0)</f>
        <v>0</v>
      </c>
      <c r="BE238" s="137">
        <f>IF(AZ238=5,G238,0)</f>
        <v>0</v>
      </c>
      <c r="CZ238" s="137">
        <v>0</v>
      </c>
    </row>
    <row r="239" spans="1:104" ht="22.5" x14ac:dyDescent="0.2">
      <c r="A239" s="171">
        <v>68</v>
      </c>
      <c r="B239" s="172" t="s">
        <v>286</v>
      </c>
      <c r="C239" s="173" t="s">
        <v>287</v>
      </c>
      <c r="D239" s="174" t="s">
        <v>175</v>
      </c>
      <c r="E239" s="175">
        <v>10</v>
      </c>
      <c r="F239" s="175">
        <v>0</v>
      </c>
      <c r="G239" s="176">
        <f>E239*F239</f>
        <v>0</v>
      </c>
      <c r="O239" s="170">
        <v>2</v>
      </c>
      <c r="AA239" s="137">
        <v>12</v>
      </c>
      <c r="AB239" s="137">
        <v>0</v>
      </c>
      <c r="AC239" s="137">
        <v>68</v>
      </c>
      <c r="AZ239" s="137">
        <v>2</v>
      </c>
      <c r="BA239" s="137">
        <f>IF(AZ239=1,G239,0)</f>
        <v>0</v>
      </c>
      <c r="BB239" s="137">
        <f>IF(AZ239=2,G239,0)</f>
        <v>0</v>
      </c>
      <c r="BC239" s="137">
        <f>IF(AZ239=3,G239,0)</f>
        <v>0</v>
      </c>
      <c r="BD239" s="137">
        <f>IF(AZ239=4,G239,0)</f>
        <v>0</v>
      </c>
      <c r="BE239" s="137">
        <f>IF(AZ239=5,G239,0)</f>
        <v>0</v>
      </c>
      <c r="CZ239" s="137">
        <v>0.125</v>
      </c>
    </row>
    <row r="240" spans="1:104" ht="22.5" x14ac:dyDescent="0.2">
      <c r="A240" s="171">
        <v>69</v>
      </c>
      <c r="B240" s="172" t="s">
        <v>288</v>
      </c>
      <c r="C240" s="173" t="s">
        <v>289</v>
      </c>
      <c r="D240" s="174" t="s">
        <v>175</v>
      </c>
      <c r="E240" s="175">
        <v>10</v>
      </c>
      <c r="F240" s="175">
        <v>0</v>
      </c>
      <c r="G240" s="176">
        <f>E240*F240</f>
        <v>0</v>
      </c>
      <c r="O240" s="170">
        <v>2</v>
      </c>
      <c r="AA240" s="137">
        <v>12</v>
      </c>
      <c r="AB240" s="137">
        <v>1</v>
      </c>
      <c r="AC240" s="137">
        <v>69</v>
      </c>
      <c r="AZ240" s="137">
        <v>2</v>
      </c>
      <c r="BA240" s="137">
        <f>IF(AZ240=1,G240,0)</f>
        <v>0</v>
      </c>
      <c r="BB240" s="137">
        <f>IF(AZ240=2,G240,0)</f>
        <v>0</v>
      </c>
      <c r="BC240" s="137">
        <f>IF(AZ240=3,G240,0)</f>
        <v>0</v>
      </c>
      <c r="BD240" s="137">
        <f>IF(AZ240=4,G240,0)</f>
        <v>0</v>
      </c>
      <c r="BE240" s="137">
        <f>IF(AZ240=5,G240,0)</f>
        <v>0</v>
      </c>
      <c r="CZ240" s="137">
        <v>5.4000000000000003E-3</v>
      </c>
    </row>
    <row r="241" spans="1:104" x14ac:dyDescent="0.2">
      <c r="A241" s="171">
        <v>70</v>
      </c>
      <c r="B241" s="172" t="s">
        <v>141</v>
      </c>
      <c r="C241" s="173" t="s">
        <v>290</v>
      </c>
      <c r="D241" s="174" t="s">
        <v>291</v>
      </c>
      <c r="E241" s="175">
        <v>1.25</v>
      </c>
      <c r="F241" s="175">
        <v>0</v>
      </c>
      <c r="G241" s="176">
        <f>E241*F241</f>
        <v>0</v>
      </c>
      <c r="O241" s="170">
        <v>2</v>
      </c>
      <c r="AA241" s="137">
        <v>12</v>
      </c>
      <c r="AB241" s="137">
        <v>0</v>
      </c>
      <c r="AC241" s="137">
        <v>70</v>
      </c>
      <c r="AZ241" s="137">
        <v>2</v>
      </c>
      <c r="BA241" s="137">
        <f>IF(AZ241=1,G241,0)</f>
        <v>0</v>
      </c>
      <c r="BB241" s="137">
        <f>IF(AZ241=2,G241,0)</f>
        <v>0</v>
      </c>
      <c r="BC241" s="137">
        <f>IF(AZ241=3,G241,0)</f>
        <v>0</v>
      </c>
      <c r="BD241" s="137">
        <f>IF(AZ241=4,G241,0)</f>
        <v>0</v>
      </c>
      <c r="BE241" s="137">
        <f>IF(AZ241=5,G241,0)</f>
        <v>0</v>
      </c>
      <c r="CZ241" s="137">
        <v>0</v>
      </c>
    </row>
    <row r="242" spans="1:104" x14ac:dyDescent="0.2">
      <c r="A242" s="177"/>
      <c r="B242" s="178"/>
      <c r="C242" s="179" t="s">
        <v>292</v>
      </c>
      <c r="D242" s="180"/>
      <c r="E242" s="181">
        <v>1.25</v>
      </c>
      <c r="F242" s="182"/>
      <c r="G242" s="183"/>
      <c r="M242" s="184" t="s">
        <v>292</v>
      </c>
      <c r="O242" s="170"/>
    </row>
    <row r="243" spans="1:104" ht="22.5" x14ac:dyDescent="0.2">
      <c r="A243" s="171">
        <v>71</v>
      </c>
      <c r="B243" s="172" t="s">
        <v>268</v>
      </c>
      <c r="C243" s="173" t="s">
        <v>293</v>
      </c>
      <c r="D243" s="174" t="s">
        <v>263</v>
      </c>
      <c r="E243" s="175">
        <v>50</v>
      </c>
      <c r="F243" s="175">
        <v>0</v>
      </c>
      <c r="G243" s="176">
        <f>E243*F243</f>
        <v>0</v>
      </c>
      <c r="O243" s="170">
        <v>2</v>
      </c>
      <c r="AA243" s="137">
        <v>12</v>
      </c>
      <c r="AB243" s="137">
        <v>0</v>
      </c>
      <c r="AC243" s="137">
        <v>71</v>
      </c>
      <c r="AZ243" s="137">
        <v>2</v>
      </c>
      <c r="BA243" s="137">
        <f>IF(AZ243=1,G243,0)</f>
        <v>0</v>
      </c>
      <c r="BB243" s="137">
        <f>IF(AZ243=2,G243,0)</f>
        <v>0</v>
      </c>
      <c r="BC243" s="137">
        <f>IF(AZ243=3,G243,0)</f>
        <v>0</v>
      </c>
      <c r="BD243" s="137">
        <f>IF(AZ243=4,G243,0)</f>
        <v>0</v>
      </c>
      <c r="BE243" s="137">
        <f>IF(AZ243=5,G243,0)</f>
        <v>0</v>
      </c>
      <c r="CZ243" s="137">
        <v>6.0000000000000002E-5</v>
      </c>
    </row>
    <row r="244" spans="1:104" x14ac:dyDescent="0.2">
      <c r="A244" s="177"/>
      <c r="B244" s="178"/>
      <c r="C244" s="179" t="s">
        <v>294</v>
      </c>
      <c r="D244" s="180"/>
      <c r="E244" s="181">
        <v>50</v>
      </c>
      <c r="F244" s="182"/>
      <c r="G244" s="183"/>
      <c r="M244" s="184" t="s">
        <v>294</v>
      </c>
      <c r="O244" s="170"/>
    </row>
    <row r="245" spans="1:104" ht="22.5" x14ac:dyDescent="0.2">
      <c r="A245" s="171">
        <v>72</v>
      </c>
      <c r="B245" s="172" t="s">
        <v>171</v>
      </c>
      <c r="C245" s="173" t="s">
        <v>295</v>
      </c>
      <c r="D245" s="174" t="s">
        <v>296</v>
      </c>
      <c r="E245" s="175">
        <v>10</v>
      </c>
      <c r="F245" s="175">
        <v>0</v>
      </c>
      <c r="G245" s="176">
        <f>E245*F245</f>
        <v>0</v>
      </c>
      <c r="O245" s="170">
        <v>2</v>
      </c>
      <c r="AA245" s="137">
        <v>12</v>
      </c>
      <c r="AB245" s="137">
        <v>0</v>
      </c>
      <c r="AC245" s="137">
        <v>72</v>
      </c>
      <c r="AZ245" s="137">
        <v>2</v>
      </c>
      <c r="BA245" s="137">
        <f>IF(AZ245=1,G245,0)</f>
        <v>0</v>
      </c>
      <c r="BB245" s="137">
        <f>IF(AZ245=2,G245,0)</f>
        <v>0</v>
      </c>
      <c r="BC245" s="137">
        <f>IF(AZ245=3,G245,0)</f>
        <v>0</v>
      </c>
      <c r="BD245" s="137">
        <f>IF(AZ245=4,G245,0)</f>
        <v>0</v>
      </c>
      <c r="BE245" s="137">
        <f>IF(AZ245=5,G245,0)</f>
        <v>0</v>
      </c>
      <c r="CZ245" s="137">
        <v>0</v>
      </c>
    </row>
    <row r="246" spans="1:104" ht="22.5" x14ac:dyDescent="0.2">
      <c r="A246" s="171">
        <v>73</v>
      </c>
      <c r="B246" s="172" t="s">
        <v>195</v>
      </c>
      <c r="C246" s="173" t="s">
        <v>297</v>
      </c>
      <c r="D246" s="174" t="s">
        <v>296</v>
      </c>
      <c r="E246" s="175">
        <v>5</v>
      </c>
      <c r="F246" s="175">
        <v>0</v>
      </c>
      <c r="G246" s="176">
        <f>E246*F246</f>
        <v>0</v>
      </c>
      <c r="O246" s="170">
        <v>2</v>
      </c>
      <c r="AA246" s="137">
        <v>12</v>
      </c>
      <c r="AB246" s="137">
        <v>0</v>
      </c>
      <c r="AC246" s="137">
        <v>73</v>
      </c>
      <c r="AZ246" s="137">
        <v>2</v>
      </c>
      <c r="BA246" s="137">
        <f>IF(AZ246=1,G246,0)</f>
        <v>0</v>
      </c>
      <c r="BB246" s="137">
        <f>IF(AZ246=2,G246,0)</f>
        <v>0</v>
      </c>
      <c r="BC246" s="137">
        <f>IF(AZ246=3,G246,0)</f>
        <v>0</v>
      </c>
      <c r="BD246" s="137">
        <f>IF(AZ246=4,G246,0)</f>
        <v>0</v>
      </c>
      <c r="BE246" s="137">
        <f>IF(AZ246=5,G246,0)</f>
        <v>0</v>
      </c>
      <c r="CZ246" s="137">
        <v>0</v>
      </c>
    </row>
    <row r="247" spans="1:104" ht="22.5" x14ac:dyDescent="0.2">
      <c r="A247" s="171">
        <v>74</v>
      </c>
      <c r="B247" s="172" t="s">
        <v>298</v>
      </c>
      <c r="C247" s="173" t="s">
        <v>299</v>
      </c>
      <c r="D247" s="174" t="s">
        <v>175</v>
      </c>
      <c r="E247" s="175">
        <v>5</v>
      </c>
      <c r="F247" s="175">
        <v>0</v>
      </c>
      <c r="G247" s="176">
        <f>E247*F247</f>
        <v>0</v>
      </c>
      <c r="O247" s="170">
        <v>2</v>
      </c>
      <c r="AA247" s="137">
        <v>12</v>
      </c>
      <c r="AB247" s="137">
        <v>0</v>
      </c>
      <c r="AC247" s="137">
        <v>74</v>
      </c>
      <c r="AZ247" s="137">
        <v>2</v>
      </c>
      <c r="BA247" s="137">
        <f>IF(AZ247=1,G247,0)</f>
        <v>0</v>
      </c>
      <c r="BB247" s="137">
        <f>IF(AZ247=2,G247,0)</f>
        <v>0</v>
      </c>
      <c r="BC247" s="137">
        <f>IF(AZ247=3,G247,0)</f>
        <v>0</v>
      </c>
      <c r="BD247" s="137">
        <f>IF(AZ247=4,G247,0)</f>
        <v>0</v>
      </c>
      <c r="BE247" s="137">
        <f>IF(AZ247=5,G247,0)</f>
        <v>0</v>
      </c>
      <c r="CZ247" s="137">
        <v>3.6999999999999999E-4</v>
      </c>
    </row>
    <row r="248" spans="1:104" ht="22.5" x14ac:dyDescent="0.2">
      <c r="A248" s="171">
        <v>75</v>
      </c>
      <c r="B248" s="172" t="s">
        <v>300</v>
      </c>
      <c r="C248" s="173" t="s">
        <v>301</v>
      </c>
      <c r="D248" s="174" t="s">
        <v>296</v>
      </c>
      <c r="E248" s="175">
        <v>2</v>
      </c>
      <c r="F248" s="175">
        <v>0</v>
      </c>
      <c r="G248" s="176">
        <f>E248*F248</f>
        <v>0</v>
      </c>
      <c r="O248" s="170">
        <v>2</v>
      </c>
      <c r="AA248" s="137">
        <v>12</v>
      </c>
      <c r="AB248" s="137">
        <v>1</v>
      </c>
      <c r="AC248" s="137">
        <v>75</v>
      </c>
      <c r="AZ248" s="137">
        <v>2</v>
      </c>
      <c r="BA248" s="137">
        <f>IF(AZ248=1,G248,0)</f>
        <v>0</v>
      </c>
      <c r="BB248" s="137">
        <f>IF(AZ248=2,G248,0)</f>
        <v>0</v>
      </c>
      <c r="BC248" s="137">
        <f>IF(AZ248=3,G248,0)</f>
        <v>0</v>
      </c>
      <c r="BD248" s="137">
        <f>IF(AZ248=4,G248,0)</f>
        <v>0</v>
      </c>
      <c r="BE248" s="137">
        <f>IF(AZ248=5,G248,0)</f>
        <v>0</v>
      </c>
      <c r="CZ248" s="137">
        <v>6</v>
      </c>
    </row>
    <row r="249" spans="1:104" x14ac:dyDescent="0.2">
      <c r="A249" s="171">
        <v>76</v>
      </c>
      <c r="B249" s="172" t="s">
        <v>302</v>
      </c>
      <c r="C249" s="173" t="s">
        <v>303</v>
      </c>
      <c r="D249" s="174" t="s">
        <v>186</v>
      </c>
      <c r="E249" s="175">
        <v>24.8</v>
      </c>
      <c r="F249" s="175">
        <v>0</v>
      </c>
      <c r="G249" s="176">
        <f>E249*F249</f>
        <v>0</v>
      </c>
      <c r="O249" s="170">
        <v>2</v>
      </c>
      <c r="AA249" s="137">
        <v>12</v>
      </c>
      <c r="AB249" s="137">
        <v>0</v>
      </c>
      <c r="AC249" s="137">
        <v>76</v>
      </c>
      <c r="AZ249" s="137">
        <v>2</v>
      </c>
      <c r="BA249" s="137">
        <f>IF(AZ249=1,G249,0)</f>
        <v>0</v>
      </c>
      <c r="BB249" s="137">
        <f>IF(AZ249=2,G249,0)</f>
        <v>0</v>
      </c>
      <c r="BC249" s="137">
        <f>IF(AZ249=3,G249,0)</f>
        <v>0</v>
      </c>
      <c r="BD249" s="137">
        <f>IF(AZ249=4,G249,0)</f>
        <v>0</v>
      </c>
      <c r="BE249" s="137">
        <f>IF(AZ249=5,G249,0)</f>
        <v>0</v>
      </c>
      <c r="CZ249" s="137">
        <v>0</v>
      </c>
    </row>
    <row r="250" spans="1:104" x14ac:dyDescent="0.2">
      <c r="A250" s="185"/>
      <c r="B250" s="186" t="s">
        <v>69</v>
      </c>
      <c r="C250" s="187" t="str">
        <f>CONCATENATE(B221," ",C221)</f>
        <v>767 Konstrukce zámečnické</v>
      </c>
      <c r="D250" s="185"/>
      <c r="E250" s="188"/>
      <c r="F250" s="188"/>
      <c r="G250" s="189">
        <f>SUM(G221:G249)</f>
        <v>0</v>
      </c>
      <c r="O250" s="170">
        <v>4</v>
      </c>
      <c r="BA250" s="190">
        <f>SUM(BA221:BA249)</f>
        <v>0</v>
      </c>
      <c r="BB250" s="190">
        <f>SUM(BB221:BB249)</f>
        <v>0</v>
      </c>
      <c r="BC250" s="190">
        <f>SUM(BC221:BC249)</f>
        <v>0</v>
      </c>
      <c r="BD250" s="190">
        <f>SUM(BD221:BD249)</f>
        <v>0</v>
      </c>
      <c r="BE250" s="190">
        <f>SUM(BE221:BE249)</f>
        <v>0</v>
      </c>
    </row>
    <row r="251" spans="1:104" x14ac:dyDescent="0.2">
      <c r="A251" s="163" t="s">
        <v>65</v>
      </c>
      <c r="B251" s="164" t="s">
        <v>304</v>
      </c>
      <c r="C251" s="165" t="s">
        <v>305</v>
      </c>
      <c r="D251" s="166"/>
      <c r="E251" s="167"/>
      <c r="F251" s="167"/>
      <c r="G251" s="168"/>
      <c r="H251" s="169"/>
      <c r="I251" s="169"/>
      <c r="O251" s="170">
        <v>1</v>
      </c>
    </row>
    <row r="252" spans="1:104" x14ac:dyDescent="0.2">
      <c r="A252" s="171">
        <v>77</v>
      </c>
      <c r="B252" s="172" t="s">
        <v>306</v>
      </c>
      <c r="C252" s="173" t="s">
        <v>307</v>
      </c>
      <c r="D252" s="174" t="s">
        <v>84</v>
      </c>
      <c r="E252" s="175">
        <v>13720</v>
      </c>
      <c r="F252" s="175">
        <v>0</v>
      </c>
      <c r="G252" s="176">
        <f>E252*F252</f>
        <v>0</v>
      </c>
      <c r="O252" s="170">
        <v>2</v>
      </c>
      <c r="AA252" s="137">
        <v>12</v>
      </c>
      <c r="AB252" s="137">
        <v>0</v>
      </c>
      <c r="AC252" s="137">
        <v>77</v>
      </c>
      <c r="AZ252" s="137">
        <v>2</v>
      </c>
      <c r="BA252" s="137">
        <f>IF(AZ252=1,G252,0)</f>
        <v>0</v>
      </c>
      <c r="BB252" s="137">
        <f>IF(AZ252=2,G252,0)</f>
        <v>0</v>
      </c>
      <c r="BC252" s="137">
        <f>IF(AZ252=3,G252,0)</f>
        <v>0</v>
      </c>
      <c r="BD252" s="137">
        <f>IF(AZ252=4,G252,0)</f>
        <v>0</v>
      </c>
      <c r="BE252" s="137">
        <f>IF(AZ252=5,G252,0)</f>
        <v>0</v>
      </c>
      <c r="CZ252" s="137">
        <v>1.32E-3</v>
      </c>
    </row>
    <row r="253" spans="1:104" x14ac:dyDescent="0.2">
      <c r="A253" s="177"/>
      <c r="B253" s="178"/>
      <c r="C253" s="179" t="s">
        <v>308</v>
      </c>
      <c r="D253" s="180"/>
      <c r="E253" s="181">
        <v>13475</v>
      </c>
      <c r="F253" s="182"/>
      <c r="G253" s="183"/>
      <c r="M253" s="184" t="s">
        <v>308</v>
      </c>
      <c r="O253" s="170"/>
    </row>
    <row r="254" spans="1:104" x14ac:dyDescent="0.2">
      <c r="A254" s="177"/>
      <c r="B254" s="178"/>
      <c r="C254" s="179" t="s">
        <v>309</v>
      </c>
      <c r="D254" s="180"/>
      <c r="E254" s="181">
        <v>245</v>
      </c>
      <c r="F254" s="182"/>
      <c r="G254" s="183"/>
      <c r="M254" s="184" t="s">
        <v>309</v>
      </c>
      <c r="O254" s="170"/>
    </row>
    <row r="255" spans="1:104" ht="22.5" x14ac:dyDescent="0.2">
      <c r="A255" s="171">
        <v>78</v>
      </c>
      <c r="B255" s="172" t="s">
        <v>300</v>
      </c>
      <c r="C255" s="173" t="s">
        <v>310</v>
      </c>
      <c r="D255" s="174" t="s">
        <v>84</v>
      </c>
      <c r="E255" s="175">
        <v>200</v>
      </c>
      <c r="F255" s="175">
        <v>0</v>
      </c>
      <c r="G255" s="176">
        <f>E255*F255</f>
        <v>0</v>
      </c>
      <c r="O255" s="170">
        <v>2</v>
      </c>
      <c r="AA255" s="137">
        <v>12</v>
      </c>
      <c r="AB255" s="137">
        <v>0</v>
      </c>
      <c r="AC255" s="137">
        <v>78</v>
      </c>
      <c r="AZ255" s="137">
        <v>2</v>
      </c>
      <c r="BA255" s="137">
        <f>IF(AZ255=1,G255,0)</f>
        <v>0</v>
      </c>
      <c r="BB255" s="137">
        <f>IF(AZ255=2,G255,0)</f>
        <v>0</v>
      </c>
      <c r="BC255" s="137">
        <f>IF(AZ255=3,G255,0)</f>
        <v>0</v>
      </c>
      <c r="BD255" s="137">
        <f>IF(AZ255=4,G255,0)</f>
        <v>0</v>
      </c>
      <c r="BE255" s="137">
        <f>IF(AZ255=5,G255,0)</f>
        <v>0</v>
      </c>
      <c r="CZ255" s="137">
        <v>0</v>
      </c>
    </row>
    <row r="256" spans="1:104" x14ac:dyDescent="0.2">
      <c r="A256" s="185"/>
      <c r="B256" s="186" t="s">
        <v>69</v>
      </c>
      <c r="C256" s="187" t="str">
        <f>CONCATENATE(B251," ",C251)</f>
        <v>783 Nátěry</v>
      </c>
      <c r="D256" s="185"/>
      <c r="E256" s="188"/>
      <c r="F256" s="188"/>
      <c r="G256" s="189">
        <f>SUM(G251:G255)</f>
        <v>0</v>
      </c>
      <c r="O256" s="170">
        <v>4</v>
      </c>
      <c r="BA256" s="190">
        <f>SUM(BA251:BA255)</f>
        <v>0</v>
      </c>
      <c r="BB256" s="190">
        <f>SUM(BB251:BB255)</f>
        <v>0</v>
      </c>
      <c r="BC256" s="190">
        <f>SUM(BC251:BC255)</f>
        <v>0</v>
      </c>
      <c r="BD256" s="190">
        <f>SUM(BD251:BD255)</f>
        <v>0</v>
      </c>
      <c r="BE256" s="190">
        <f>SUM(BE251:BE255)</f>
        <v>0</v>
      </c>
    </row>
    <row r="257" spans="1:104" x14ac:dyDescent="0.2">
      <c r="A257" s="163" t="s">
        <v>65</v>
      </c>
      <c r="B257" s="164" t="s">
        <v>311</v>
      </c>
      <c r="C257" s="165" t="s">
        <v>312</v>
      </c>
      <c r="D257" s="166"/>
      <c r="E257" s="167"/>
      <c r="F257" s="167"/>
      <c r="G257" s="168"/>
      <c r="H257" s="169"/>
      <c r="I257" s="169"/>
      <c r="O257" s="170">
        <v>1</v>
      </c>
    </row>
    <row r="258" spans="1:104" x14ac:dyDescent="0.2">
      <c r="A258" s="171">
        <v>79</v>
      </c>
      <c r="B258" s="172" t="s">
        <v>300</v>
      </c>
      <c r="C258" s="173" t="s">
        <v>313</v>
      </c>
      <c r="D258" s="174" t="s">
        <v>112</v>
      </c>
      <c r="E258" s="175">
        <v>620</v>
      </c>
      <c r="F258" s="175">
        <v>0</v>
      </c>
      <c r="G258" s="176">
        <f>E258*F258</f>
        <v>0</v>
      </c>
      <c r="O258" s="170">
        <v>2</v>
      </c>
      <c r="AA258" s="137">
        <v>12</v>
      </c>
      <c r="AB258" s="137">
        <v>1</v>
      </c>
      <c r="AC258" s="137">
        <v>79</v>
      </c>
      <c r="AZ258" s="137">
        <v>3</v>
      </c>
      <c r="BA258" s="137">
        <f>IF(AZ258=1,G258,0)</f>
        <v>0</v>
      </c>
      <c r="BB258" s="137">
        <f>IF(AZ258=2,G258,0)</f>
        <v>0</v>
      </c>
      <c r="BC258" s="137">
        <f>IF(AZ258=3,G258,0)</f>
        <v>0</v>
      </c>
      <c r="BD258" s="137">
        <f>IF(AZ258=4,G258,0)</f>
        <v>0</v>
      </c>
      <c r="BE258" s="137">
        <f>IF(AZ258=5,G258,0)</f>
        <v>0</v>
      </c>
      <c r="CZ258" s="137">
        <v>4.0000000000000003E-5</v>
      </c>
    </row>
    <row r="259" spans="1:104" x14ac:dyDescent="0.2">
      <c r="A259" s="177"/>
      <c r="B259" s="178"/>
      <c r="C259" s="179">
        <v>470</v>
      </c>
      <c r="D259" s="180"/>
      <c r="E259" s="181">
        <v>470</v>
      </c>
      <c r="F259" s="182"/>
      <c r="G259" s="183"/>
      <c r="M259" s="184">
        <v>470</v>
      </c>
      <c r="O259" s="170"/>
    </row>
    <row r="260" spans="1:104" x14ac:dyDescent="0.2">
      <c r="A260" s="177"/>
      <c r="B260" s="178"/>
      <c r="C260" s="179">
        <v>150</v>
      </c>
      <c r="D260" s="180"/>
      <c r="E260" s="181">
        <v>150</v>
      </c>
      <c r="F260" s="182"/>
      <c r="G260" s="183"/>
      <c r="M260" s="184">
        <v>150</v>
      </c>
      <c r="O260" s="170"/>
    </row>
    <row r="261" spans="1:104" x14ac:dyDescent="0.2">
      <c r="A261" s="171">
        <v>80</v>
      </c>
      <c r="B261" s="172" t="s">
        <v>314</v>
      </c>
      <c r="C261" s="173" t="s">
        <v>315</v>
      </c>
      <c r="D261" s="174" t="s">
        <v>112</v>
      </c>
      <c r="E261" s="175">
        <v>620</v>
      </c>
      <c r="F261" s="175">
        <v>0</v>
      </c>
      <c r="G261" s="176">
        <f>E261*F261</f>
        <v>0</v>
      </c>
      <c r="O261" s="170">
        <v>2</v>
      </c>
      <c r="AA261" s="137">
        <v>12</v>
      </c>
      <c r="AB261" s="137">
        <v>1</v>
      </c>
      <c r="AC261" s="137">
        <v>80</v>
      </c>
      <c r="AZ261" s="137">
        <v>3</v>
      </c>
      <c r="BA261" s="137">
        <f>IF(AZ261=1,G261,0)</f>
        <v>0</v>
      </c>
      <c r="BB261" s="137">
        <f>IF(AZ261=2,G261,0)</f>
        <v>0</v>
      </c>
      <c r="BC261" s="137">
        <f>IF(AZ261=3,G261,0)</f>
        <v>0</v>
      </c>
      <c r="BD261" s="137">
        <f>IF(AZ261=4,G261,0)</f>
        <v>0</v>
      </c>
      <c r="BE261" s="137">
        <f>IF(AZ261=5,G261,0)</f>
        <v>0</v>
      </c>
      <c r="CZ261" s="137">
        <v>4.0000000000000003E-5</v>
      </c>
    </row>
    <row r="262" spans="1:104" x14ac:dyDescent="0.2">
      <c r="A262" s="177"/>
      <c r="B262" s="178"/>
      <c r="C262" s="179" t="s">
        <v>316</v>
      </c>
      <c r="D262" s="180"/>
      <c r="E262" s="181">
        <v>620</v>
      </c>
      <c r="F262" s="182"/>
      <c r="G262" s="183"/>
      <c r="M262" s="184" t="s">
        <v>316</v>
      </c>
      <c r="O262" s="170"/>
    </row>
    <row r="263" spans="1:104" ht="22.5" x14ac:dyDescent="0.2">
      <c r="A263" s="171">
        <v>81</v>
      </c>
      <c r="B263" s="172" t="s">
        <v>317</v>
      </c>
      <c r="C263" s="173" t="s">
        <v>318</v>
      </c>
      <c r="D263" s="174" t="s">
        <v>68</v>
      </c>
      <c r="E263" s="175">
        <v>2</v>
      </c>
      <c r="F263" s="175">
        <v>0</v>
      </c>
      <c r="G263" s="176">
        <f>E263*F263</f>
        <v>0</v>
      </c>
      <c r="O263" s="170">
        <v>2</v>
      </c>
      <c r="AA263" s="137">
        <v>12</v>
      </c>
      <c r="AB263" s="137">
        <v>0</v>
      </c>
      <c r="AC263" s="137">
        <v>81</v>
      </c>
      <c r="AZ263" s="137">
        <v>4</v>
      </c>
      <c r="BA263" s="137">
        <f>IF(AZ263=1,G263,0)</f>
        <v>0</v>
      </c>
      <c r="BB263" s="137">
        <f>IF(AZ263=2,G263,0)</f>
        <v>0</v>
      </c>
      <c r="BC263" s="137">
        <f>IF(AZ263=3,G263,0)</f>
        <v>0</v>
      </c>
      <c r="BD263" s="137">
        <f>IF(AZ263=4,G263,0)</f>
        <v>0</v>
      </c>
      <c r="BE263" s="137">
        <f>IF(AZ263=5,G263,0)</f>
        <v>0</v>
      </c>
      <c r="CZ263" s="137">
        <v>0</v>
      </c>
    </row>
    <row r="264" spans="1:104" ht="22.5" x14ac:dyDescent="0.2">
      <c r="A264" s="171">
        <v>82</v>
      </c>
      <c r="B264" s="172" t="s">
        <v>319</v>
      </c>
      <c r="C264" s="173" t="s">
        <v>320</v>
      </c>
      <c r="D264" s="174" t="s">
        <v>68</v>
      </c>
      <c r="E264" s="175">
        <v>2</v>
      </c>
      <c r="F264" s="175">
        <v>0</v>
      </c>
      <c r="G264" s="176">
        <f>E264*F264</f>
        <v>0</v>
      </c>
      <c r="O264" s="170">
        <v>2</v>
      </c>
      <c r="AA264" s="137">
        <v>12</v>
      </c>
      <c r="AB264" s="137">
        <v>0</v>
      </c>
      <c r="AC264" s="137">
        <v>82</v>
      </c>
      <c r="AZ264" s="137">
        <v>4</v>
      </c>
      <c r="BA264" s="137">
        <f>IF(AZ264=1,G264,0)</f>
        <v>0</v>
      </c>
      <c r="BB264" s="137">
        <f>IF(AZ264=2,G264,0)</f>
        <v>0</v>
      </c>
      <c r="BC264" s="137">
        <f>IF(AZ264=3,G264,0)</f>
        <v>0</v>
      </c>
      <c r="BD264" s="137">
        <f>IF(AZ264=4,G264,0)</f>
        <v>0</v>
      </c>
      <c r="BE264" s="137">
        <f>IF(AZ264=5,G264,0)</f>
        <v>0</v>
      </c>
      <c r="CZ264" s="137">
        <v>0</v>
      </c>
    </row>
    <row r="265" spans="1:104" x14ac:dyDescent="0.2">
      <c r="A265" s="171">
        <v>83</v>
      </c>
      <c r="B265" s="172" t="s">
        <v>321</v>
      </c>
      <c r="C265" s="173" t="s">
        <v>322</v>
      </c>
      <c r="D265" s="174" t="s">
        <v>296</v>
      </c>
      <c r="E265" s="175">
        <v>0</v>
      </c>
      <c r="F265" s="175">
        <v>0</v>
      </c>
      <c r="G265" s="176">
        <f>E265*F265</f>
        <v>0</v>
      </c>
      <c r="O265" s="170">
        <v>2</v>
      </c>
      <c r="AA265" s="137">
        <v>12</v>
      </c>
      <c r="AB265" s="137">
        <v>0</v>
      </c>
      <c r="AC265" s="137">
        <v>83</v>
      </c>
      <c r="AZ265" s="137">
        <v>4</v>
      </c>
      <c r="BA265" s="137">
        <f>IF(AZ265=1,G265,0)</f>
        <v>0</v>
      </c>
      <c r="BB265" s="137">
        <f>IF(AZ265=2,G265,0)</f>
        <v>0</v>
      </c>
      <c r="BC265" s="137">
        <f>IF(AZ265=3,G265,0)</f>
        <v>0</v>
      </c>
      <c r="BD265" s="137">
        <f>IF(AZ265=4,G265,0)</f>
        <v>0</v>
      </c>
      <c r="BE265" s="137">
        <f>IF(AZ265=5,G265,0)</f>
        <v>0</v>
      </c>
      <c r="CZ265" s="137">
        <v>0</v>
      </c>
    </row>
    <row r="266" spans="1:104" x14ac:dyDescent="0.2">
      <c r="A266" s="185"/>
      <c r="B266" s="186" t="s">
        <v>69</v>
      </c>
      <c r="C266" s="187" t="str">
        <f>CONCATENATE(B257," ",C257)</f>
        <v>M22 Montáž sdělovací a zabezp.tech</v>
      </c>
      <c r="D266" s="185"/>
      <c r="E266" s="188"/>
      <c r="F266" s="188"/>
      <c r="G266" s="189">
        <f>SUM(G257:G265)</f>
        <v>0</v>
      </c>
      <c r="O266" s="170">
        <v>4</v>
      </c>
      <c r="BA266" s="190">
        <f>SUM(BA257:BA265)</f>
        <v>0</v>
      </c>
      <c r="BB266" s="190">
        <f>SUM(BB257:BB265)</f>
        <v>0</v>
      </c>
      <c r="BC266" s="190">
        <f>SUM(BC257:BC265)</f>
        <v>0</v>
      </c>
      <c r="BD266" s="190">
        <f>SUM(BD257:BD265)</f>
        <v>0</v>
      </c>
      <c r="BE266" s="190">
        <f>SUM(BE257:BE265)</f>
        <v>0</v>
      </c>
    </row>
    <row r="267" spans="1:104" x14ac:dyDescent="0.2">
      <c r="A267" s="163" t="s">
        <v>65</v>
      </c>
      <c r="B267" s="164" t="s">
        <v>323</v>
      </c>
      <c r="C267" s="165" t="s">
        <v>324</v>
      </c>
      <c r="D267" s="166"/>
      <c r="E267" s="167"/>
      <c r="F267" s="167"/>
      <c r="G267" s="168"/>
      <c r="H267" s="169"/>
      <c r="I267" s="169"/>
      <c r="O267" s="170">
        <v>1</v>
      </c>
    </row>
    <row r="268" spans="1:104" x14ac:dyDescent="0.2">
      <c r="A268" s="171">
        <v>84</v>
      </c>
      <c r="B268" s="172" t="s">
        <v>325</v>
      </c>
      <c r="C268" s="173" t="s">
        <v>326</v>
      </c>
      <c r="D268" s="174" t="s">
        <v>112</v>
      </c>
      <c r="E268" s="175">
        <v>1240</v>
      </c>
      <c r="F268" s="175">
        <v>0</v>
      </c>
      <c r="G268" s="176">
        <f>E268*F268</f>
        <v>0</v>
      </c>
      <c r="O268" s="170">
        <v>2</v>
      </c>
      <c r="AA268" s="137">
        <v>12</v>
      </c>
      <c r="AB268" s="137">
        <v>0</v>
      </c>
      <c r="AC268" s="137">
        <v>84</v>
      </c>
      <c r="AZ268" s="137">
        <v>4</v>
      </c>
      <c r="BA268" s="137">
        <f>IF(AZ268=1,G268,0)</f>
        <v>0</v>
      </c>
      <c r="BB268" s="137">
        <f>IF(AZ268=2,G268,0)</f>
        <v>0</v>
      </c>
      <c r="BC268" s="137">
        <f>IF(AZ268=3,G268,0)</f>
        <v>0</v>
      </c>
      <c r="BD268" s="137">
        <f>IF(AZ268=4,G268,0)</f>
        <v>0</v>
      </c>
      <c r="BE268" s="137">
        <f>IF(AZ268=5,G268,0)</f>
        <v>0</v>
      </c>
      <c r="CZ268" s="137">
        <v>0</v>
      </c>
    </row>
    <row r="269" spans="1:104" x14ac:dyDescent="0.2">
      <c r="A269" s="177"/>
      <c r="B269" s="178"/>
      <c r="C269" s="179" t="s">
        <v>327</v>
      </c>
      <c r="D269" s="180"/>
      <c r="E269" s="181">
        <v>940</v>
      </c>
      <c r="F269" s="182"/>
      <c r="G269" s="183"/>
      <c r="M269" s="184" t="s">
        <v>327</v>
      </c>
      <c r="O269" s="170"/>
    </row>
    <row r="270" spans="1:104" x14ac:dyDescent="0.2">
      <c r="A270" s="177"/>
      <c r="B270" s="178"/>
      <c r="C270" s="179" t="s">
        <v>328</v>
      </c>
      <c r="D270" s="180"/>
      <c r="E270" s="181">
        <v>300</v>
      </c>
      <c r="F270" s="182"/>
      <c r="G270" s="183"/>
      <c r="M270" s="184" t="s">
        <v>328</v>
      </c>
      <c r="O270" s="170"/>
    </row>
    <row r="271" spans="1:104" ht="22.5" x14ac:dyDescent="0.2">
      <c r="A271" s="171">
        <v>85</v>
      </c>
      <c r="B271" s="172" t="s">
        <v>329</v>
      </c>
      <c r="C271" s="173" t="s">
        <v>330</v>
      </c>
      <c r="D271" s="174" t="s">
        <v>112</v>
      </c>
      <c r="E271" s="175">
        <v>1240</v>
      </c>
      <c r="F271" s="175">
        <v>0</v>
      </c>
      <c r="G271" s="176">
        <f>E271*F271</f>
        <v>0</v>
      </c>
      <c r="O271" s="170">
        <v>2</v>
      </c>
      <c r="AA271" s="137">
        <v>12</v>
      </c>
      <c r="AB271" s="137">
        <v>1</v>
      </c>
      <c r="AC271" s="137">
        <v>85</v>
      </c>
      <c r="AZ271" s="137">
        <v>3</v>
      </c>
      <c r="BA271" s="137">
        <f>IF(AZ271=1,G271,0)</f>
        <v>0</v>
      </c>
      <c r="BB271" s="137">
        <f>IF(AZ271=2,G271,0)</f>
        <v>0</v>
      </c>
      <c r="BC271" s="137">
        <f>IF(AZ271=3,G271,0)</f>
        <v>0</v>
      </c>
      <c r="BD271" s="137">
        <f>IF(AZ271=4,G271,0)</f>
        <v>0</v>
      </c>
      <c r="BE271" s="137">
        <f>IF(AZ271=5,G271,0)</f>
        <v>0</v>
      </c>
      <c r="CZ271" s="137">
        <v>6.8999999999999997E-4</v>
      </c>
    </row>
    <row r="272" spans="1:104" x14ac:dyDescent="0.2">
      <c r="A272" s="177"/>
      <c r="B272" s="178"/>
      <c r="C272" s="179" t="s">
        <v>331</v>
      </c>
      <c r="D272" s="180"/>
      <c r="E272" s="181">
        <v>1240</v>
      </c>
      <c r="F272" s="182"/>
      <c r="G272" s="183"/>
      <c r="M272" s="184" t="s">
        <v>331</v>
      </c>
      <c r="O272" s="170"/>
    </row>
    <row r="273" spans="1:104" x14ac:dyDescent="0.2">
      <c r="A273" s="185"/>
      <c r="B273" s="186" t="s">
        <v>69</v>
      </c>
      <c r="C273" s="187" t="str">
        <f>CONCATENATE(B267," ",C267)</f>
        <v>M23 Montáže potrubí</v>
      </c>
      <c r="D273" s="185"/>
      <c r="E273" s="188"/>
      <c r="F273" s="188"/>
      <c r="G273" s="189">
        <f>SUM(G267:G272)</f>
        <v>0</v>
      </c>
      <c r="O273" s="170">
        <v>4</v>
      </c>
      <c r="BA273" s="190">
        <f>SUM(BA267:BA272)</f>
        <v>0</v>
      </c>
      <c r="BB273" s="190">
        <f>SUM(BB267:BB272)</f>
        <v>0</v>
      </c>
      <c r="BC273" s="190">
        <f>SUM(BC267:BC272)</f>
        <v>0</v>
      </c>
      <c r="BD273" s="190">
        <f>SUM(BD267:BD272)</f>
        <v>0</v>
      </c>
      <c r="BE273" s="190">
        <f>SUM(BE267:BE272)</f>
        <v>0</v>
      </c>
    </row>
    <row r="274" spans="1:104" x14ac:dyDescent="0.2">
      <c r="A274" s="163" t="s">
        <v>65</v>
      </c>
      <c r="B274" s="164" t="s">
        <v>332</v>
      </c>
      <c r="C274" s="165" t="s">
        <v>333</v>
      </c>
      <c r="D274" s="166"/>
      <c r="E274" s="167"/>
      <c r="F274" s="167"/>
      <c r="G274" s="168"/>
      <c r="H274" s="169"/>
      <c r="I274" s="169"/>
      <c r="O274" s="170">
        <v>1</v>
      </c>
    </row>
    <row r="275" spans="1:104" x14ac:dyDescent="0.2">
      <c r="A275" s="171">
        <v>86</v>
      </c>
      <c r="B275" s="172" t="s">
        <v>334</v>
      </c>
      <c r="C275" s="173" t="s">
        <v>335</v>
      </c>
      <c r="D275" s="174" t="s">
        <v>74</v>
      </c>
      <c r="E275" s="175">
        <v>3009.8</v>
      </c>
      <c r="F275" s="175">
        <v>0</v>
      </c>
      <c r="G275" s="176">
        <f>E275*F275</f>
        <v>0</v>
      </c>
      <c r="O275" s="170">
        <v>2</v>
      </c>
      <c r="AA275" s="137">
        <v>12</v>
      </c>
      <c r="AB275" s="137">
        <v>0</v>
      </c>
      <c r="AC275" s="137">
        <v>86</v>
      </c>
      <c r="AZ275" s="137">
        <v>4</v>
      </c>
      <c r="BA275" s="137">
        <f>IF(AZ275=1,G275,0)</f>
        <v>0</v>
      </c>
      <c r="BB275" s="137">
        <f>IF(AZ275=2,G275,0)</f>
        <v>0</v>
      </c>
      <c r="BC275" s="137">
        <f>IF(AZ275=3,G275,0)</f>
        <v>0</v>
      </c>
      <c r="BD275" s="137">
        <f>IF(AZ275=4,G275,0)</f>
        <v>0</v>
      </c>
      <c r="BE275" s="137">
        <f>IF(AZ275=5,G275,0)</f>
        <v>0</v>
      </c>
      <c r="CZ275" s="137">
        <v>0</v>
      </c>
    </row>
    <row r="276" spans="1:104" x14ac:dyDescent="0.2">
      <c r="A276" s="177"/>
      <c r="B276" s="178"/>
      <c r="C276" s="179">
        <v>3179</v>
      </c>
      <c r="D276" s="180"/>
      <c r="E276" s="181">
        <v>3179</v>
      </c>
      <c r="F276" s="182"/>
      <c r="G276" s="183"/>
      <c r="M276" s="184">
        <v>3179</v>
      </c>
      <c r="O276" s="170"/>
    </row>
    <row r="277" spans="1:104" x14ac:dyDescent="0.2">
      <c r="A277" s="177"/>
      <c r="B277" s="178"/>
      <c r="C277" s="179" t="s">
        <v>336</v>
      </c>
      <c r="D277" s="180"/>
      <c r="E277" s="181">
        <v>-169.2</v>
      </c>
      <c r="F277" s="182"/>
      <c r="G277" s="183"/>
      <c r="M277" s="184" t="s">
        <v>336</v>
      </c>
      <c r="O277" s="170"/>
    </row>
    <row r="278" spans="1:104" ht="22.5" x14ac:dyDescent="0.2">
      <c r="A278" s="171">
        <v>87</v>
      </c>
      <c r="B278" s="172" t="s">
        <v>337</v>
      </c>
      <c r="C278" s="173" t="s">
        <v>338</v>
      </c>
      <c r="D278" s="174" t="s">
        <v>74</v>
      </c>
      <c r="E278" s="175">
        <v>31620.799999999999</v>
      </c>
      <c r="F278" s="175">
        <v>0</v>
      </c>
      <c r="G278" s="176">
        <f>E278*F278</f>
        <v>0</v>
      </c>
      <c r="O278" s="170">
        <v>2</v>
      </c>
      <c r="AA278" s="137">
        <v>12</v>
      </c>
      <c r="AB278" s="137">
        <v>0</v>
      </c>
      <c r="AC278" s="137">
        <v>87</v>
      </c>
      <c r="AZ278" s="137">
        <v>4</v>
      </c>
      <c r="BA278" s="137">
        <f>IF(AZ278=1,G278,0)</f>
        <v>0</v>
      </c>
      <c r="BB278" s="137">
        <f>IF(AZ278=2,G278,0)</f>
        <v>0</v>
      </c>
      <c r="BC278" s="137">
        <f>IF(AZ278=3,G278,0)</f>
        <v>0</v>
      </c>
      <c r="BD278" s="137">
        <f>IF(AZ278=4,G278,0)</f>
        <v>0</v>
      </c>
      <c r="BE278" s="137">
        <f>IF(AZ278=5,G278,0)</f>
        <v>0</v>
      </c>
      <c r="CZ278" s="137">
        <v>0</v>
      </c>
    </row>
    <row r="279" spans="1:104" x14ac:dyDescent="0.2">
      <c r="A279" s="177"/>
      <c r="B279" s="178"/>
      <c r="C279" s="179" t="s">
        <v>339</v>
      </c>
      <c r="D279" s="180"/>
      <c r="E279" s="181">
        <v>31790</v>
      </c>
      <c r="F279" s="182"/>
      <c r="G279" s="183"/>
      <c r="M279" s="184" t="s">
        <v>339</v>
      </c>
      <c r="O279" s="170"/>
    </row>
    <row r="280" spans="1:104" x14ac:dyDescent="0.2">
      <c r="A280" s="177"/>
      <c r="B280" s="178"/>
      <c r="C280" s="179" t="s">
        <v>336</v>
      </c>
      <c r="D280" s="180"/>
      <c r="E280" s="181">
        <v>-169.2</v>
      </c>
      <c r="F280" s="182"/>
      <c r="G280" s="183"/>
      <c r="M280" s="184" t="s">
        <v>336</v>
      </c>
      <c r="O280" s="170"/>
    </row>
    <row r="281" spans="1:104" x14ac:dyDescent="0.2">
      <c r="A281" s="185"/>
      <c r="B281" s="186" t="s">
        <v>69</v>
      </c>
      <c r="C281" s="187" t="str">
        <f>CONCATENATE(B274," ",C274)</f>
        <v>M46 Zemní práce při montážích</v>
      </c>
      <c r="D281" s="185"/>
      <c r="E281" s="188"/>
      <c r="F281" s="188"/>
      <c r="G281" s="189">
        <f>SUM(G274:G280)</f>
        <v>0</v>
      </c>
      <c r="O281" s="170">
        <v>4</v>
      </c>
      <c r="BA281" s="190">
        <f>SUM(BA274:BA280)</f>
        <v>0</v>
      </c>
      <c r="BB281" s="190">
        <f>SUM(BB274:BB280)</f>
        <v>0</v>
      </c>
      <c r="BC281" s="190">
        <f>SUM(BC274:BC280)</f>
        <v>0</v>
      </c>
      <c r="BD281" s="190">
        <f>SUM(BD274:BD280)</f>
        <v>0</v>
      </c>
      <c r="BE281" s="190">
        <f>SUM(BE274:BE280)</f>
        <v>0</v>
      </c>
    </row>
    <row r="282" spans="1:104" x14ac:dyDescent="0.2">
      <c r="A282" s="138"/>
      <c r="B282" s="138"/>
      <c r="C282" s="138"/>
      <c r="D282" s="138"/>
      <c r="E282" s="138"/>
      <c r="F282" s="138"/>
      <c r="G282" s="138"/>
    </row>
    <row r="283" spans="1:104" x14ac:dyDescent="0.2">
      <c r="E283" s="137"/>
    </row>
    <row r="284" spans="1:104" x14ac:dyDescent="0.2">
      <c r="E284" s="137"/>
    </row>
    <row r="285" spans="1:104" x14ac:dyDescent="0.2">
      <c r="E285" s="137"/>
    </row>
    <row r="286" spans="1:104" x14ac:dyDescent="0.2">
      <c r="E286" s="137"/>
    </row>
    <row r="287" spans="1:104" x14ac:dyDescent="0.2">
      <c r="E287" s="137"/>
    </row>
    <row r="288" spans="1:104" x14ac:dyDescent="0.2">
      <c r="E288" s="137"/>
    </row>
    <row r="289" spans="5:5" x14ac:dyDescent="0.2">
      <c r="E289" s="137"/>
    </row>
    <row r="290" spans="5:5" x14ac:dyDescent="0.2">
      <c r="E290" s="137"/>
    </row>
    <row r="291" spans="5:5" x14ac:dyDescent="0.2">
      <c r="E291" s="137"/>
    </row>
    <row r="292" spans="5:5" x14ac:dyDescent="0.2">
      <c r="E292" s="137"/>
    </row>
    <row r="293" spans="5:5" x14ac:dyDescent="0.2">
      <c r="E293" s="137"/>
    </row>
    <row r="294" spans="5:5" x14ac:dyDescent="0.2">
      <c r="E294" s="137"/>
    </row>
    <row r="295" spans="5:5" x14ac:dyDescent="0.2">
      <c r="E295" s="137"/>
    </row>
    <row r="296" spans="5:5" x14ac:dyDescent="0.2">
      <c r="E296" s="137"/>
    </row>
    <row r="297" spans="5:5" x14ac:dyDescent="0.2">
      <c r="E297" s="137"/>
    </row>
    <row r="298" spans="5:5" x14ac:dyDescent="0.2">
      <c r="E298" s="137"/>
    </row>
    <row r="299" spans="5:5" x14ac:dyDescent="0.2">
      <c r="E299" s="137"/>
    </row>
    <row r="300" spans="5:5" x14ac:dyDescent="0.2">
      <c r="E300" s="137"/>
    </row>
    <row r="301" spans="5:5" x14ac:dyDescent="0.2">
      <c r="E301" s="137"/>
    </row>
    <row r="302" spans="5:5" x14ac:dyDescent="0.2">
      <c r="E302" s="137"/>
    </row>
    <row r="303" spans="5:5" x14ac:dyDescent="0.2">
      <c r="E303" s="137"/>
    </row>
    <row r="304" spans="5:5" x14ac:dyDescent="0.2">
      <c r="E304" s="137"/>
    </row>
    <row r="305" spans="1:7" x14ac:dyDescent="0.2">
      <c r="A305" s="191"/>
      <c r="B305" s="191"/>
      <c r="C305" s="191"/>
      <c r="D305" s="191"/>
      <c r="E305" s="191"/>
      <c r="F305" s="191"/>
      <c r="G305" s="191"/>
    </row>
    <row r="306" spans="1:7" x14ac:dyDescent="0.2">
      <c r="A306" s="191"/>
      <c r="B306" s="191"/>
      <c r="C306" s="191"/>
      <c r="D306" s="191"/>
      <c r="E306" s="191"/>
      <c r="F306" s="191"/>
      <c r="G306" s="191"/>
    </row>
    <row r="307" spans="1:7" x14ac:dyDescent="0.2">
      <c r="A307" s="191"/>
      <c r="B307" s="191"/>
      <c r="C307" s="191"/>
      <c r="D307" s="191"/>
      <c r="E307" s="191"/>
      <c r="F307" s="191"/>
      <c r="G307" s="191"/>
    </row>
    <row r="308" spans="1:7" x14ac:dyDescent="0.2">
      <c r="A308" s="191"/>
      <c r="B308" s="191"/>
      <c r="C308" s="191"/>
      <c r="D308" s="191"/>
      <c r="E308" s="191"/>
      <c r="F308" s="191"/>
      <c r="G308" s="191"/>
    </row>
    <row r="309" spans="1:7" x14ac:dyDescent="0.2">
      <c r="E309" s="137"/>
    </row>
    <row r="310" spans="1:7" x14ac:dyDescent="0.2">
      <c r="E310" s="137"/>
    </row>
    <row r="311" spans="1:7" x14ac:dyDescent="0.2">
      <c r="E311" s="137"/>
    </row>
    <row r="312" spans="1:7" x14ac:dyDescent="0.2">
      <c r="E312" s="137"/>
    </row>
    <row r="313" spans="1:7" x14ac:dyDescent="0.2">
      <c r="E313" s="137"/>
    </row>
    <row r="314" spans="1:7" x14ac:dyDescent="0.2">
      <c r="E314" s="137"/>
    </row>
    <row r="315" spans="1:7" x14ac:dyDescent="0.2">
      <c r="E315" s="137"/>
    </row>
    <row r="316" spans="1:7" x14ac:dyDescent="0.2">
      <c r="E316" s="137"/>
    </row>
    <row r="317" spans="1:7" x14ac:dyDescent="0.2">
      <c r="E317" s="137"/>
    </row>
    <row r="318" spans="1:7" x14ac:dyDescent="0.2">
      <c r="E318" s="137"/>
    </row>
    <row r="319" spans="1:7" x14ac:dyDescent="0.2">
      <c r="E319" s="137"/>
    </row>
    <row r="320" spans="1:7" x14ac:dyDescent="0.2">
      <c r="E320" s="137"/>
    </row>
    <row r="321" spans="5:5" x14ac:dyDescent="0.2">
      <c r="E321" s="137"/>
    </row>
    <row r="322" spans="5:5" x14ac:dyDescent="0.2">
      <c r="E322" s="137"/>
    </row>
    <row r="323" spans="5:5" x14ac:dyDescent="0.2">
      <c r="E323" s="137"/>
    </row>
    <row r="324" spans="5:5" x14ac:dyDescent="0.2">
      <c r="E324" s="137"/>
    </row>
    <row r="325" spans="5:5" x14ac:dyDescent="0.2">
      <c r="E325" s="137"/>
    </row>
    <row r="326" spans="5:5" x14ac:dyDescent="0.2">
      <c r="E326" s="137"/>
    </row>
    <row r="327" spans="5:5" x14ac:dyDescent="0.2">
      <c r="E327" s="137"/>
    </row>
    <row r="328" spans="5:5" x14ac:dyDescent="0.2">
      <c r="E328" s="137"/>
    </row>
    <row r="329" spans="5:5" x14ac:dyDescent="0.2">
      <c r="E329" s="137"/>
    </row>
    <row r="330" spans="5:5" x14ac:dyDescent="0.2">
      <c r="E330" s="137"/>
    </row>
    <row r="331" spans="5:5" x14ac:dyDescent="0.2">
      <c r="E331" s="137"/>
    </row>
    <row r="332" spans="5:5" x14ac:dyDescent="0.2">
      <c r="E332" s="137"/>
    </row>
    <row r="333" spans="5:5" x14ac:dyDescent="0.2">
      <c r="E333" s="137"/>
    </row>
    <row r="334" spans="5:5" x14ac:dyDescent="0.2">
      <c r="E334" s="137"/>
    </row>
    <row r="335" spans="5:5" x14ac:dyDescent="0.2">
      <c r="E335" s="137"/>
    </row>
    <row r="336" spans="5:5" x14ac:dyDescent="0.2">
      <c r="E336" s="137"/>
    </row>
    <row r="337" spans="1:7" x14ac:dyDescent="0.2">
      <c r="E337" s="137"/>
    </row>
    <row r="338" spans="1:7" x14ac:dyDescent="0.2">
      <c r="E338" s="137"/>
    </row>
    <row r="339" spans="1:7" x14ac:dyDescent="0.2">
      <c r="E339" s="137"/>
    </row>
    <row r="340" spans="1:7" x14ac:dyDescent="0.2">
      <c r="A340" s="192"/>
      <c r="B340" s="192"/>
    </row>
    <row r="341" spans="1:7" x14ac:dyDescent="0.2">
      <c r="A341" s="191"/>
      <c r="B341" s="191"/>
      <c r="C341" s="194"/>
      <c r="D341" s="194"/>
      <c r="E341" s="195"/>
      <c r="F341" s="194"/>
      <c r="G341" s="196"/>
    </row>
    <row r="342" spans="1:7" x14ac:dyDescent="0.2">
      <c r="A342" s="197"/>
      <c r="B342" s="197"/>
      <c r="C342" s="191"/>
      <c r="D342" s="191"/>
      <c r="E342" s="198"/>
      <c r="F342" s="191"/>
      <c r="G342" s="191"/>
    </row>
    <row r="343" spans="1:7" x14ac:dyDescent="0.2">
      <c r="A343" s="191"/>
      <c r="B343" s="191"/>
      <c r="C343" s="191"/>
      <c r="D343" s="191"/>
      <c r="E343" s="198"/>
      <c r="F343" s="191"/>
      <c r="G343" s="191"/>
    </row>
    <row r="344" spans="1:7" x14ac:dyDescent="0.2">
      <c r="A344" s="191"/>
      <c r="B344" s="191"/>
      <c r="C344" s="191"/>
      <c r="D344" s="191"/>
      <c r="E344" s="198"/>
      <c r="F344" s="191"/>
      <c r="G344" s="191"/>
    </row>
    <row r="345" spans="1:7" x14ac:dyDescent="0.2">
      <c r="A345" s="191"/>
      <c r="B345" s="191"/>
      <c r="C345" s="191"/>
      <c r="D345" s="191"/>
      <c r="E345" s="198"/>
      <c r="F345" s="191"/>
      <c r="G345" s="191"/>
    </row>
    <row r="346" spans="1:7" x14ac:dyDescent="0.2">
      <c r="A346" s="191"/>
      <c r="B346" s="191"/>
      <c r="C346" s="191"/>
      <c r="D346" s="191"/>
      <c r="E346" s="198"/>
      <c r="F346" s="191"/>
      <c r="G346" s="191"/>
    </row>
    <row r="347" spans="1:7" x14ac:dyDescent="0.2">
      <c r="A347" s="191"/>
      <c r="B347" s="191"/>
      <c r="C347" s="191"/>
      <c r="D347" s="191"/>
      <c r="E347" s="198"/>
      <c r="F347" s="191"/>
      <c r="G347" s="191"/>
    </row>
    <row r="348" spans="1:7" x14ac:dyDescent="0.2">
      <c r="A348" s="191"/>
      <c r="B348" s="191"/>
      <c r="C348" s="191"/>
      <c r="D348" s="191"/>
      <c r="E348" s="198"/>
      <c r="F348" s="191"/>
      <c r="G348" s="191"/>
    </row>
    <row r="349" spans="1:7" x14ac:dyDescent="0.2">
      <c r="A349" s="191"/>
      <c r="B349" s="191"/>
      <c r="C349" s="191"/>
      <c r="D349" s="191"/>
      <c r="E349" s="198"/>
      <c r="F349" s="191"/>
      <c r="G349" s="191"/>
    </row>
    <row r="350" spans="1:7" x14ac:dyDescent="0.2">
      <c r="A350" s="191"/>
      <c r="B350" s="191"/>
      <c r="C350" s="191"/>
      <c r="D350" s="191"/>
      <c r="E350" s="198"/>
      <c r="F350" s="191"/>
      <c r="G350" s="191"/>
    </row>
    <row r="351" spans="1:7" x14ac:dyDescent="0.2">
      <c r="A351" s="191"/>
      <c r="B351" s="191"/>
      <c r="C351" s="191"/>
      <c r="D351" s="191"/>
      <c r="E351" s="198"/>
      <c r="F351" s="191"/>
      <c r="G351" s="191"/>
    </row>
    <row r="352" spans="1:7" x14ac:dyDescent="0.2">
      <c r="A352" s="191"/>
      <c r="B352" s="191"/>
      <c r="C352" s="191"/>
      <c r="D352" s="191"/>
      <c r="E352" s="198"/>
      <c r="F352" s="191"/>
      <c r="G352" s="191"/>
    </row>
    <row r="353" spans="1:7" x14ac:dyDescent="0.2">
      <c r="A353" s="191"/>
      <c r="B353" s="191"/>
      <c r="C353" s="191"/>
      <c r="D353" s="191"/>
      <c r="E353" s="198"/>
      <c r="F353" s="191"/>
      <c r="G353" s="191"/>
    </row>
    <row r="354" spans="1:7" x14ac:dyDescent="0.2">
      <c r="A354" s="191"/>
      <c r="B354" s="191"/>
      <c r="C354" s="191"/>
      <c r="D354" s="191"/>
      <c r="E354" s="198"/>
      <c r="F354" s="191"/>
      <c r="G354" s="191"/>
    </row>
  </sheetData>
  <mergeCells count="156">
    <mergeCell ref="C269:D269"/>
    <mergeCell ref="C270:D270"/>
    <mergeCell ref="C272:D272"/>
    <mergeCell ref="C276:D276"/>
    <mergeCell ref="C277:D277"/>
    <mergeCell ref="C279:D279"/>
    <mergeCell ref="C280:D280"/>
    <mergeCell ref="C259:D259"/>
    <mergeCell ref="C260:D260"/>
    <mergeCell ref="C262:D262"/>
    <mergeCell ref="C237:D237"/>
    <mergeCell ref="C242:D242"/>
    <mergeCell ref="C244:D244"/>
    <mergeCell ref="C253:D253"/>
    <mergeCell ref="C254:D254"/>
    <mergeCell ref="C212:D212"/>
    <mergeCell ref="C223:D223"/>
    <mergeCell ref="C228:D228"/>
    <mergeCell ref="C232:D232"/>
    <mergeCell ref="C234:D234"/>
    <mergeCell ref="C202:D202"/>
    <mergeCell ref="C206:D206"/>
    <mergeCell ref="C192:D192"/>
    <mergeCell ref="C182:D182"/>
    <mergeCell ref="C184:D184"/>
    <mergeCell ref="C186:D186"/>
    <mergeCell ref="C188:D188"/>
    <mergeCell ref="C171:D171"/>
    <mergeCell ref="C172:D172"/>
    <mergeCell ref="C176:D176"/>
    <mergeCell ref="C178:D178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39:D139"/>
    <mergeCell ref="C140:D140"/>
    <mergeCell ref="C141:D141"/>
    <mergeCell ref="C142:D142"/>
    <mergeCell ref="C144:D144"/>
    <mergeCell ref="C145:D145"/>
    <mergeCell ref="C133:D133"/>
    <mergeCell ref="C134:D134"/>
    <mergeCell ref="C135:D135"/>
    <mergeCell ref="C136:D136"/>
    <mergeCell ref="C137:D137"/>
    <mergeCell ref="C138:D138"/>
    <mergeCell ref="C126:D126"/>
    <mergeCell ref="C127:D127"/>
    <mergeCell ref="C129:D129"/>
    <mergeCell ref="C130:D130"/>
    <mergeCell ref="C131:D131"/>
    <mergeCell ref="C132:D132"/>
    <mergeCell ref="C120:D120"/>
    <mergeCell ref="C121:D121"/>
    <mergeCell ref="C122:D122"/>
    <mergeCell ref="C123:D123"/>
    <mergeCell ref="C124:D124"/>
    <mergeCell ref="C125:D125"/>
    <mergeCell ref="C105:D105"/>
    <mergeCell ref="C107:D107"/>
    <mergeCell ref="C114:D114"/>
    <mergeCell ref="C115:D115"/>
    <mergeCell ref="C116:D116"/>
    <mergeCell ref="C117:D117"/>
    <mergeCell ref="C118:D118"/>
    <mergeCell ref="C119:D119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6:D86"/>
    <mergeCell ref="C87:D87"/>
    <mergeCell ref="C88:D88"/>
    <mergeCell ref="C89:D89"/>
    <mergeCell ref="C90:D90"/>
    <mergeCell ref="C92:D92"/>
    <mergeCell ref="C80:D80"/>
    <mergeCell ref="C81:D81"/>
    <mergeCell ref="C82:D82"/>
    <mergeCell ref="C83:D83"/>
    <mergeCell ref="C84:D84"/>
    <mergeCell ref="C85:D85"/>
    <mergeCell ref="C73:D73"/>
    <mergeCell ref="C74:D74"/>
    <mergeCell ref="C75:D75"/>
    <mergeCell ref="C77:D77"/>
    <mergeCell ref="C78:D78"/>
    <mergeCell ref="C79:D79"/>
    <mergeCell ref="C67:D67"/>
    <mergeCell ref="C68:D68"/>
    <mergeCell ref="C69:D69"/>
    <mergeCell ref="C70:D70"/>
    <mergeCell ref="C71:D71"/>
    <mergeCell ref="C72:D72"/>
    <mergeCell ref="C56:D56"/>
    <mergeCell ref="C58:D58"/>
    <mergeCell ref="C60:D60"/>
    <mergeCell ref="C62:D62"/>
    <mergeCell ref="C63:D63"/>
    <mergeCell ref="C64:D64"/>
    <mergeCell ref="C65:D65"/>
    <mergeCell ref="C66:D66"/>
    <mergeCell ref="C42:D42"/>
    <mergeCell ref="C43:D43"/>
    <mergeCell ref="C45:D45"/>
    <mergeCell ref="C49:D49"/>
    <mergeCell ref="C50:D50"/>
    <mergeCell ref="C52:D52"/>
    <mergeCell ref="C30:D30"/>
    <mergeCell ref="C32:D32"/>
    <mergeCell ref="C35:D35"/>
    <mergeCell ref="C37:D37"/>
    <mergeCell ref="C38:D38"/>
    <mergeCell ref="C17:D17"/>
    <mergeCell ref="C19:D19"/>
    <mergeCell ref="C21:D21"/>
    <mergeCell ref="C23:D23"/>
    <mergeCell ref="C26:D26"/>
    <mergeCell ref="C28:D28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2015-02-26T14:30:58Z</dcterms:created>
  <dcterms:modified xsi:type="dcterms:W3CDTF">2015-02-26T14:32:15Z</dcterms:modified>
</cp:coreProperties>
</file>